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DATEN\Bowling\2020_2021\LVWB_ÖSKB\LVWB - Allgemein\Sportprogramm_Ligaeinteilung\"/>
    </mc:Choice>
  </mc:AlternateContent>
  <xr:revisionPtr revIDLastSave="0" documentId="8_{7B12962E-8329-4DA7-89AF-C52F8DAE30E5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Jahresplan_2020-21" sheetId="4" r:id="rId1"/>
    <sheet name="Einzelbewerbe" sheetId="5" r:id="rId2"/>
  </sheets>
  <definedNames>
    <definedName name="_xlnm._FilterDatabase" localSheetId="0" hidden="1">'Jahresplan_2020-21'!$A$3:$AH$366</definedName>
    <definedName name="_xlnm.Print_Area" localSheetId="1">Einzelbewerbe!$C$1:$R$16,Einzelbewerbe!$C$18:$R$93,Einzelbewerbe!$C$95:$R$152,Einzelbewerbe!$C$154:$R$204,Einzelbewerbe!$C$206:$R$291</definedName>
    <definedName name="_xlnm.Print_Area" localSheetId="0">'Jahresplan_2020-21'!$B$4:$U$371,'Jahresplan_2020-21'!$B$373:$U$420</definedName>
    <definedName name="_xlnm.Print_Titles" localSheetId="0">'Jahresplan_2020-21'!$1:$3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2" i="5" l="1"/>
  <c r="B139" i="5"/>
  <c r="P126" i="5"/>
  <c r="P124" i="5"/>
  <c r="P122" i="5"/>
  <c r="B134" i="5"/>
  <c r="B133" i="5"/>
  <c r="P101" i="5"/>
  <c r="P99" i="5"/>
  <c r="P97" i="5"/>
  <c r="P41" i="5"/>
  <c r="P39" i="5"/>
  <c r="P37" i="5"/>
  <c r="P28" i="5"/>
  <c r="P26" i="5"/>
  <c r="P24" i="5"/>
  <c r="P22" i="5"/>
  <c r="P20" i="5"/>
  <c r="B32" i="5"/>
  <c r="B31" i="5"/>
  <c r="B27" i="5"/>
  <c r="P58" i="5" l="1"/>
  <c r="P56" i="5"/>
  <c r="P54" i="5"/>
  <c r="B3" i="5" l="1"/>
  <c r="B2" i="5"/>
  <c r="B111" i="5" l="1"/>
  <c r="Y21" i="4" l="1"/>
  <c r="Y11" i="4"/>
  <c r="B65" i="5" l="1"/>
  <c r="B66" i="5"/>
  <c r="B46" i="5"/>
  <c r="B47" i="5"/>
  <c r="B48" i="5"/>
  <c r="B10" i="5"/>
  <c r="C60" i="4" l="1"/>
  <c r="B116" i="5" l="1"/>
  <c r="P82" i="5"/>
  <c r="P80" i="5"/>
  <c r="P77" i="5"/>
  <c r="P75" i="5"/>
  <c r="C67" i="4" l="1"/>
  <c r="B284" i="5" l="1"/>
  <c r="B283" i="5"/>
  <c r="B282" i="5"/>
  <c r="E284" i="5"/>
  <c r="E283" i="5"/>
  <c r="B286" i="5"/>
  <c r="B285" i="5"/>
  <c r="C9" i="4"/>
  <c r="C8" i="4"/>
  <c r="B182" i="5" l="1"/>
  <c r="B14" i="5"/>
  <c r="Y35" i="4" l="1"/>
  <c r="Y31" i="4"/>
  <c r="Y27" i="4"/>
  <c r="Y37" i="4" l="1"/>
  <c r="B98" i="5"/>
  <c r="B89" i="5"/>
  <c r="B63" i="5"/>
  <c r="B62" i="5"/>
  <c r="B54" i="5"/>
  <c r="A4" i="4" l="1"/>
  <c r="B5" i="4"/>
  <c r="B6" i="4" s="1"/>
  <c r="B118" i="5"/>
  <c r="B117" i="5"/>
  <c r="B115" i="5"/>
  <c r="B50" i="5"/>
  <c r="B49" i="5"/>
  <c r="B45" i="5"/>
  <c r="B44" i="5"/>
  <c r="B43" i="5"/>
  <c r="B42" i="5"/>
  <c r="B41" i="5"/>
  <c r="B40" i="5"/>
  <c r="B39" i="5"/>
  <c r="B38" i="5"/>
  <c r="B37" i="5"/>
  <c r="B36" i="5"/>
  <c r="B7" i="4" l="1"/>
  <c r="A6" i="4"/>
  <c r="A5" i="4"/>
  <c r="B236" i="5"/>
  <c r="B223" i="5"/>
  <c r="B192" i="5"/>
  <c r="B8" i="4" l="1"/>
  <c r="A7" i="4"/>
  <c r="B132" i="5"/>
  <c r="B76" i="5"/>
  <c r="B9" i="4" l="1"/>
  <c r="A8" i="4"/>
  <c r="B124" i="5"/>
  <c r="B10" i="4" l="1"/>
  <c r="A9" i="4"/>
  <c r="B6" i="5"/>
  <c r="B11" i="4" l="1"/>
  <c r="A10" i="4"/>
  <c r="B218" i="5"/>
  <c r="B217" i="5"/>
  <c r="B12" i="4" l="1"/>
  <c r="A11" i="4"/>
  <c r="B167" i="5"/>
  <c r="B13" i="4" l="1"/>
  <c r="A12" i="4"/>
  <c r="B9" i="5"/>
  <c r="B291" i="5"/>
  <c r="B290" i="5"/>
  <c r="B289" i="5"/>
  <c r="B288" i="5"/>
  <c r="B287" i="5"/>
  <c r="B14" i="4" l="1"/>
  <c r="A13" i="4"/>
  <c r="B208" i="5"/>
  <c r="B15" i="4" l="1"/>
  <c r="A14" i="4"/>
  <c r="B267" i="5"/>
  <c r="B266" i="5"/>
  <c r="B265" i="5"/>
  <c r="B264" i="5"/>
  <c r="B263" i="5"/>
  <c r="B106" i="5"/>
  <c r="B105" i="5"/>
  <c r="B56" i="5"/>
  <c r="B17" i="4" l="1"/>
  <c r="B16" i="4"/>
  <c r="A17" i="4" s="1"/>
  <c r="A15" i="4"/>
  <c r="B18" i="4" l="1"/>
  <c r="A16" i="4"/>
  <c r="B128" i="5"/>
  <c r="B19" i="4" l="1"/>
  <c r="A18" i="4"/>
  <c r="B20" i="4" l="1"/>
  <c r="A19" i="4"/>
  <c r="B21" i="4" l="1"/>
  <c r="A20" i="4"/>
  <c r="B249" i="5"/>
  <c r="B126" i="5"/>
  <c r="B22" i="4" l="1"/>
  <c r="A21" i="4"/>
  <c r="B279" i="5"/>
  <c r="B278" i="5"/>
  <c r="B277" i="5"/>
  <c r="B276" i="5"/>
  <c r="B275" i="5"/>
  <c r="B274" i="5"/>
  <c r="B273" i="5"/>
  <c r="B272" i="5"/>
  <c r="B271" i="5"/>
  <c r="B270" i="5"/>
  <c r="B259" i="5"/>
  <c r="B258" i="5"/>
  <c r="B257" i="5"/>
  <c r="B256" i="5"/>
  <c r="B255" i="5"/>
  <c r="B254" i="5"/>
  <c r="B253" i="5"/>
  <c r="B248" i="5"/>
  <c r="B247" i="5"/>
  <c r="B246" i="5"/>
  <c r="B245" i="5"/>
  <c r="B244" i="5"/>
  <c r="B240" i="5"/>
  <c r="B239" i="5"/>
  <c r="B238" i="5"/>
  <c r="B237" i="5"/>
  <c r="B235" i="5"/>
  <c r="B234" i="5"/>
  <c r="B233" i="5"/>
  <c r="B229" i="5"/>
  <c r="B228" i="5"/>
  <c r="B227" i="5"/>
  <c r="B226" i="5"/>
  <c r="B225" i="5"/>
  <c r="B224" i="5"/>
  <c r="B222" i="5"/>
  <c r="B214" i="5"/>
  <c r="B213" i="5"/>
  <c r="B212" i="5"/>
  <c r="B209" i="5"/>
  <c r="B204" i="5"/>
  <c r="B203" i="5"/>
  <c r="B202" i="5"/>
  <c r="B201" i="5"/>
  <c r="B200" i="5"/>
  <c r="B199" i="5"/>
  <c r="B196" i="5"/>
  <c r="B195" i="5"/>
  <c r="B194" i="5"/>
  <c r="B193" i="5"/>
  <c r="B191" i="5"/>
  <c r="B190" i="5"/>
  <c r="B189" i="5"/>
  <c r="B186" i="5"/>
  <c r="B185" i="5"/>
  <c r="B184" i="5"/>
  <c r="B183" i="5"/>
  <c r="B181" i="5"/>
  <c r="B180" i="5"/>
  <c r="B179" i="5"/>
  <c r="B175" i="5"/>
  <c r="B174" i="5"/>
  <c r="B173" i="5"/>
  <c r="B172" i="5"/>
  <c r="B171" i="5"/>
  <c r="B168" i="5"/>
  <c r="B166" i="5"/>
  <c r="B165" i="5"/>
  <c r="B164" i="5"/>
  <c r="B163" i="5"/>
  <c r="B160" i="5"/>
  <c r="B159" i="5"/>
  <c r="B158" i="5"/>
  <c r="B157" i="5"/>
  <c r="B156" i="5"/>
  <c r="B152" i="5"/>
  <c r="B151" i="5"/>
  <c r="B150" i="5"/>
  <c r="B149" i="5"/>
  <c r="B148" i="5"/>
  <c r="B145" i="5"/>
  <c r="B141" i="5"/>
  <c r="B140" i="5"/>
  <c r="B138" i="5"/>
  <c r="B137" i="5"/>
  <c r="B136" i="5"/>
  <c r="B135" i="5"/>
  <c r="B131" i="5"/>
  <c r="B130" i="5"/>
  <c r="B129" i="5"/>
  <c r="B127" i="5"/>
  <c r="B125" i="5"/>
  <c r="B123" i="5"/>
  <c r="B122" i="5"/>
  <c r="B121" i="5"/>
  <c r="B114" i="5"/>
  <c r="B113" i="5"/>
  <c r="B112" i="5"/>
  <c r="B110" i="5"/>
  <c r="B109" i="5"/>
  <c r="B108" i="5"/>
  <c r="B107" i="5"/>
  <c r="B104" i="5"/>
  <c r="B103" i="5"/>
  <c r="B102" i="5"/>
  <c r="B101" i="5"/>
  <c r="B100" i="5"/>
  <c r="B99" i="5"/>
  <c r="B96" i="5"/>
  <c r="B97" i="5"/>
  <c r="B93" i="5"/>
  <c r="B92" i="5"/>
  <c r="B91" i="5"/>
  <c r="B90" i="5"/>
  <c r="B88" i="5"/>
  <c r="B87" i="5"/>
  <c r="B86" i="5"/>
  <c r="B85" i="5"/>
  <c r="B84" i="5"/>
  <c r="B83" i="5"/>
  <c r="B82" i="5"/>
  <c r="B81" i="5"/>
  <c r="B80" i="5"/>
  <c r="B79" i="5"/>
  <c r="B78" i="5"/>
  <c r="B77" i="5"/>
  <c r="B75" i="5"/>
  <c r="B74" i="5"/>
  <c r="B73" i="5"/>
  <c r="B70" i="5"/>
  <c r="B69" i="5"/>
  <c r="B68" i="5"/>
  <c r="B67" i="5"/>
  <c r="B64" i="5"/>
  <c r="B61" i="5"/>
  <c r="B60" i="5"/>
  <c r="B59" i="5"/>
  <c r="B58" i="5"/>
  <c r="B57" i="5"/>
  <c r="B55" i="5"/>
  <c r="B53" i="5"/>
  <c r="B33" i="5"/>
  <c r="B30" i="5"/>
  <c r="B29" i="5"/>
  <c r="B28" i="5"/>
  <c r="B26" i="5"/>
  <c r="B25" i="5"/>
  <c r="B24" i="5"/>
  <c r="B23" i="5"/>
  <c r="B22" i="5"/>
  <c r="B21" i="5"/>
  <c r="B20" i="5"/>
  <c r="B19" i="5"/>
  <c r="B7" i="5"/>
  <c r="B16" i="5"/>
  <c r="B15" i="5"/>
  <c r="B12" i="5"/>
  <c r="B11" i="5"/>
  <c r="B8" i="5"/>
  <c r="B5" i="5"/>
  <c r="B4" i="5"/>
  <c r="B23" i="4" l="1"/>
  <c r="B25" i="4" s="1"/>
  <c r="A22" i="4"/>
  <c r="B24" i="4" l="1"/>
  <c r="A25" i="4" s="1"/>
  <c r="A23" i="4"/>
  <c r="B26" i="4" l="1"/>
  <c r="B27" i="4" s="1"/>
  <c r="A27" i="4" s="1"/>
  <c r="A24" i="4"/>
  <c r="A26" i="4" l="1"/>
  <c r="B28" i="4" l="1"/>
  <c r="B29" i="4" l="1"/>
  <c r="A28" i="4"/>
  <c r="B30" i="4" l="1"/>
  <c r="A29" i="4"/>
  <c r="B31" i="4" l="1"/>
  <c r="B33" i="4" s="1"/>
  <c r="B35" i="4" s="1"/>
  <c r="A35" i="4" s="1"/>
  <c r="A30" i="4"/>
  <c r="B32" i="4" l="1"/>
  <c r="A33" i="4" s="1"/>
  <c r="A31" i="4"/>
  <c r="B34" i="4" l="1"/>
  <c r="A32" i="4"/>
  <c r="B36" i="4" l="1"/>
  <c r="A34" i="4"/>
  <c r="B37" i="4" l="1"/>
  <c r="A36" i="4"/>
  <c r="B38" i="4" l="1"/>
  <c r="A37" i="4"/>
  <c r="B39" i="4" l="1"/>
  <c r="A38" i="4"/>
  <c r="B40" i="4" l="1"/>
  <c r="B42" i="4" s="1"/>
  <c r="A39" i="4"/>
  <c r="B41" i="4" l="1"/>
  <c r="A42" i="4" s="1"/>
  <c r="A40" i="4"/>
  <c r="B43" i="4" l="1"/>
  <c r="A41" i="4"/>
  <c r="B44" i="4" l="1"/>
  <c r="A43" i="4"/>
  <c r="B45" i="4" l="1"/>
  <c r="A44" i="4"/>
  <c r="B46" i="4" l="1"/>
  <c r="A45" i="4"/>
  <c r="B47" i="4" l="1"/>
  <c r="B48" i="4" s="1"/>
  <c r="A48" i="4" s="1"/>
  <c r="A46" i="4"/>
  <c r="B49" i="4" l="1"/>
  <c r="B50" i="4"/>
  <c r="A47" i="4"/>
  <c r="B51" i="4" l="1"/>
  <c r="A50" i="4"/>
  <c r="A49" i="4"/>
  <c r="B52" i="4" l="1"/>
  <c r="A51" i="4"/>
  <c r="B53" i="4" l="1"/>
  <c r="A52" i="4"/>
  <c r="B54" i="4" l="1"/>
  <c r="A53" i="4"/>
  <c r="B55" i="4" l="1"/>
  <c r="A54" i="4"/>
  <c r="B56" i="4" l="1"/>
  <c r="B58" i="4" s="1"/>
  <c r="B60" i="4" s="1"/>
  <c r="A60" i="4" s="1"/>
  <c r="A55" i="4"/>
  <c r="B57" i="4" l="1"/>
  <c r="A58" i="4" s="1"/>
  <c r="A56" i="4"/>
  <c r="B59" i="4" l="1"/>
  <c r="B61" i="4" s="1"/>
  <c r="A57" i="4"/>
  <c r="A61" i="4" l="1"/>
  <c r="A59" i="4"/>
  <c r="B62" i="4" l="1"/>
  <c r="B63" i="4" s="1"/>
  <c r="A63" i="4" l="1"/>
  <c r="B64" i="4"/>
  <c r="A62" i="4"/>
  <c r="A64" i="4" l="1"/>
  <c r="B65" i="4"/>
  <c r="B67" i="4" s="1"/>
  <c r="A65" i="4" l="1"/>
  <c r="B66" i="4"/>
  <c r="A66" i="4" s="1"/>
  <c r="B68" i="4"/>
  <c r="A67" i="4"/>
  <c r="A68" i="4" l="1"/>
  <c r="B69" i="4"/>
  <c r="A69" i="4" l="1"/>
  <c r="B70" i="4"/>
  <c r="A70" i="4" l="1"/>
  <c r="B71" i="4"/>
  <c r="B72" i="4" l="1"/>
  <c r="B74" i="4" s="1"/>
  <c r="A71" i="4"/>
  <c r="A72" i="4" l="1"/>
  <c r="B73" i="4"/>
  <c r="A73" i="4" l="1"/>
  <c r="A74" i="4"/>
  <c r="B76" i="4"/>
  <c r="B75" i="4"/>
  <c r="B77" i="4" s="1"/>
  <c r="A77" i="4" l="1"/>
  <c r="B78" i="4"/>
  <c r="B80" i="4" s="1"/>
  <c r="A76" i="4"/>
  <c r="A75" i="4"/>
  <c r="A78" i="4" l="1"/>
  <c r="B79" i="4"/>
  <c r="A80" i="4" s="1"/>
  <c r="A79" i="4" l="1"/>
  <c r="B81" i="4" l="1"/>
  <c r="B82" i="4" l="1"/>
  <c r="A81" i="4"/>
  <c r="A82" i="4" l="1"/>
  <c r="B83" i="4"/>
  <c r="B84" i="4" l="1"/>
  <c r="A83" i="4"/>
  <c r="B85" i="4" l="1"/>
  <c r="A84" i="4"/>
  <c r="B86" i="4" l="1"/>
  <c r="A85" i="4"/>
  <c r="A86" i="4" l="1"/>
  <c r="B87" i="4"/>
  <c r="A87" i="4" l="1"/>
  <c r="B88" i="4"/>
  <c r="A88" i="4" l="1"/>
  <c r="B89" i="4"/>
  <c r="B90" i="4" l="1"/>
  <c r="B91" i="4"/>
  <c r="B92" i="4" s="1"/>
  <c r="A92" i="4" s="1"/>
  <c r="A89" i="4"/>
  <c r="B93" i="4" l="1"/>
  <c r="A91" i="4"/>
  <c r="A90" i="4"/>
  <c r="B94" i="4" l="1"/>
  <c r="A93" i="4"/>
  <c r="B95" i="4"/>
  <c r="A95" i="4" s="1"/>
  <c r="B96" i="4" l="1"/>
  <c r="A94" i="4"/>
  <c r="B97" i="4" l="1"/>
  <c r="A96" i="4"/>
  <c r="A97" i="4" l="1"/>
  <c r="B98" i="4"/>
  <c r="B99" i="4" l="1"/>
  <c r="A98" i="4"/>
  <c r="B100" i="4" l="1"/>
  <c r="A99" i="4"/>
  <c r="B101" i="4"/>
  <c r="A101" i="4" l="1"/>
  <c r="B103" i="4"/>
  <c r="B105" i="4" s="1"/>
  <c r="A105" i="4" s="1"/>
  <c r="A100" i="4"/>
  <c r="B102" i="4"/>
  <c r="A102" i="4" l="1"/>
  <c r="B104" i="4"/>
  <c r="A103" i="4"/>
  <c r="A104" i="4" l="1"/>
  <c r="B106" i="4"/>
  <c r="A106" i="4" s="1"/>
  <c r="B107" i="4" l="1"/>
  <c r="B108" i="4" s="1"/>
  <c r="A107" i="4" l="1"/>
  <c r="B109" i="4"/>
  <c r="A108" i="4"/>
  <c r="A109" i="4" l="1"/>
  <c r="B110" i="4"/>
  <c r="B112" i="4" l="1"/>
  <c r="B111" i="4"/>
  <c r="A110" i="4"/>
  <c r="A111" i="4" l="1"/>
  <c r="A112" i="4"/>
  <c r="B113" i="4"/>
  <c r="A113" i="4" l="1"/>
  <c r="B114" i="4"/>
  <c r="B115" i="4" l="1"/>
  <c r="B116" i="4" s="1"/>
  <c r="A114" i="4"/>
  <c r="A116" i="4" l="1"/>
  <c r="B117" i="4"/>
  <c r="A115" i="4"/>
  <c r="A117" i="4" l="1"/>
  <c r="B118" i="4"/>
  <c r="B119" i="4"/>
  <c r="B121" i="4" s="1"/>
  <c r="B122" i="4" s="1"/>
  <c r="B123" i="4" s="1"/>
  <c r="A122" i="4" l="1"/>
  <c r="A118" i="4"/>
  <c r="A119" i="4"/>
  <c r="B120" i="4"/>
  <c r="B124" i="4"/>
  <c r="A123" i="4"/>
  <c r="A121" i="4" l="1"/>
  <c r="A120" i="4"/>
  <c r="B125" i="4"/>
  <c r="A124" i="4"/>
  <c r="B126" i="4" l="1"/>
  <c r="A125" i="4"/>
  <c r="B127" i="4" l="1"/>
  <c r="A126" i="4"/>
  <c r="B128" i="4" l="1"/>
  <c r="B129" i="4"/>
  <c r="A127" i="4"/>
  <c r="B130" i="4" l="1"/>
  <c r="A128" i="4"/>
  <c r="A129" i="4"/>
  <c r="B131" i="4" l="1"/>
  <c r="A130" i="4"/>
  <c r="B132" i="4" l="1"/>
  <c r="A131" i="4"/>
  <c r="A132" i="4" l="1"/>
  <c r="B133" i="4"/>
  <c r="B134" i="4" l="1"/>
  <c r="A133" i="4"/>
  <c r="B135" i="4" l="1"/>
  <c r="A134" i="4"/>
  <c r="B136" i="4"/>
  <c r="B137" i="4" l="1"/>
  <c r="A135" i="4"/>
  <c r="A136" i="4"/>
  <c r="B139" i="4" l="1"/>
  <c r="B138" i="4"/>
  <c r="A137" i="4"/>
  <c r="B140" i="4" l="1"/>
  <c r="A139" i="4"/>
  <c r="A138" i="4"/>
  <c r="B141" i="4" l="1"/>
  <c r="A140" i="4"/>
  <c r="A141" i="4" l="1"/>
  <c r="B142" i="4"/>
  <c r="A142" i="4" l="1"/>
  <c r="B143" i="4"/>
  <c r="B144" i="4" l="1"/>
  <c r="A143" i="4"/>
  <c r="A144" i="4" l="1"/>
  <c r="B145" i="4"/>
  <c r="A145" i="4" l="1"/>
  <c r="B146" i="4"/>
  <c r="B147" i="4" l="1"/>
  <c r="A146" i="4"/>
  <c r="B148" i="4" l="1"/>
  <c r="A147" i="4"/>
  <c r="B149" i="4" l="1"/>
  <c r="A148" i="4"/>
  <c r="A149" i="4" l="1"/>
  <c r="B150" i="4"/>
  <c r="B151" i="4" l="1"/>
  <c r="A150" i="4"/>
  <c r="B152" i="4" l="1"/>
  <c r="A151" i="4"/>
  <c r="A152" i="4" l="1"/>
  <c r="B153" i="4"/>
  <c r="A153" i="4" l="1"/>
  <c r="B154" i="4"/>
  <c r="B155" i="4" l="1"/>
  <c r="A154" i="4"/>
  <c r="A155" i="4" l="1"/>
  <c r="B156" i="4"/>
  <c r="A156" i="4" l="1"/>
  <c r="B157" i="4"/>
  <c r="A157" i="4" l="1"/>
  <c r="B158" i="4"/>
  <c r="B160" i="4" l="1"/>
  <c r="B162" i="4" s="1"/>
  <c r="A162" i="4" s="1"/>
  <c r="A158" i="4"/>
  <c r="B159" i="4"/>
  <c r="A160" i="4" l="1"/>
  <c r="B161" i="4"/>
  <c r="A159" i="4"/>
  <c r="B163" i="4" l="1"/>
  <c r="A161" i="4"/>
  <c r="B164" i="4" l="1"/>
  <c r="A163" i="4"/>
  <c r="B165" i="4" l="1"/>
  <c r="A164" i="4"/>
  <c r="A165" i="4" l="1"/>
  <c r="B166" i="4"/>
  <c r="A166" i="4" l="1"/>
  <c r="B167" i="4"/>
  <c r="B168" i="4" l="1"/>
  <c r="A167" i="4"/>
  <c r="B169" i="4" l="1"/>
  <c r="A168" i="4"/>
  <c r="B170" i="4" l="1"/>
  <c r="A169" i="4"/>
  <c r="B171" i="4" l="1"/>
  <c r="A170" i="4"/>
  <c r="A171" i="4" l="1"/>
  <c r="B172" i="4"/>
  <c r="A172" i="4" l="1"/>
  <c r="B173" i="4"/>
  <c r="B174" i="4" l="1"/>
  <c r="A173" i="4"/>
  <c r="B175" i="4" l="1"/>
  <c r="A174" i="4"/>
  <c r="B176" i="4"/>
  <c r="B177" i="4" l="1"/>
  <c r="A176" i="4"/>
  <c r="A175" i="4"/>
  <c r="B178" i="4"/>
  <c r="A178" i="4" s="1"/>
  <c r="A177" i="4" l="1"/>
  <c r="B179" i="4"/>
  <c r="A179" i="4" l="1"/>
  <c r="B180" i="4"/>
  <c r="B181" i="4" l="1"/>
  <c r="A180" i="4"/>
  <c r="B182" i="4" l="1"/>
  <c r="A181" i="4"/>
  <c r="B184" i="4" l="1"/>
  <c r="A182" i="4"/>
  <c r="B183" i="4"/>
  <c r="A183" i="4" l="1"/>
  <c r="A184" i="4"/>
  <c r="B185" i="4"/>
  <c r="A185" i="4" l="1"/>
  <c r="B186" i="4"/>
  <c r="A186" i="4" l="1"/>
  <c r="B187" i="4"/>
  <c r="A187" i="4" l="1"/>
  <c r="B188" i="4"/>
  <c r="A188" i="4" l="1"/>
  <c r="A189" i="4"/>
  <c r="B189" i="4"/>
  <c r="A190" i="4" l="1"/>
  <c r="B190" i="4"/>
  <c r="B191" i="4" s="1"/>
  <c r="A191" i="4" l="1"/>
  <c r="B192" i="4"/>
  <c r="B193" i="4" l="1"/>
  <c r="A192" i="4"/>
  <c r="B194" i="4"/>
  <c r="A194" i="4" l="1"/>
  <c r="B195" i="4"/>
  <c r="A193" i="4"/>
  <c r="A195" i="4" l="1"/>
  <c r="B196" i="4"/>
  <c r="A196" i="4" l="1"/>
  <c r="B197" i="4"/>
  <c r="B198" i="4" l="1"/>
  <c r="A197" i="4"/>
  <c r="B199" i="4" l="1"/>
  <c r="A198" i="4"/>
  <c r="B201" i="4" l="1"/>
  <c r="B200" i="4"/>
  <c r="A199" i="4"/>
  <c r="A201" i="4" l="1"/>
  <c r="B202" i="4"/>
  <c r="A200" i="4"/>
  <c r="B203" i="4" l="1"/>
  <c r="A202" i="4"/>
  <c r="A203" i="4" l="1"/>
  <c r="B204" i="4"/>
  <c r="A204" i="4" l="1"/>
  <c r="B205" i="4"/>
  <c r="B206" i="4" l="1"/>
  <c r="A205" i="4"/>
  <c r="B207" i="4" l="1"/>
  <c r="A206" i="4"/>
  <c r="B209" i="4" l="1"/>
  <c r="B208" i="4"/>
  <c r="A207" i="4"/>
  <c r="B210" i="4" l="1"/>
  <c r="A209" i="4"/>
  <c r="A208" i="4"/>
  <c r="A210" i="4" l="1"/>
  <c r="B211" i="4"/>
  <c r="B212" i="4" l="1"/>
  <c r="A211" i="4"/>
  <c r="B213" i="4" l="1"/>
  <c r="A212" i="4"/>
  <c r="A213" i="4" l="1"/>
  <c r="B214" i="4"/>
  <c r="B215" i="4" l="1"/>
  <c r="A214" i="4"/>
  <c r="B216" i="4" l="1"/>
  <c r="B217" i="4"/>
  <c r="B219" i="4" s="1"/>
  <c r="A219" i="4" s="1"/>
  <c r="A215" i="4"/>
  <c r="A217" i="4" l="1"/>
  <c r="A216" i="4"/>
  <c r="B218" i="4"/>
  <c r="B220" i="4" l="1"/>
  <c r="A218" i="4"/>
  <c r="A220" i="4" l="1"/>
  <c r="B221" i="4"/>
  <c r="B222" i="4" l="1"/>
  <c r="A221" i="4"/>
  <c r="B223" i="4" l="1"/>
  <c r="A222" i="4"/>
  <c r="B225" i="4" l="1"/>
  <c r="B227" i="4" s="1"/>
  <c r="A223" i="4"/>
  <c r="B224" i="4"/>
  <c r="A227" i="4" l="1"/>
  <c r="A225" i="4"/>
  <c r="B226" i="4"/>
  <c r="A224" i="4"/>
  <c r="A226" i="4" l="1"/>
  <c r="B228" i="4"/>
  <c r="B229" i="4" l="1"/>
  <c r="A228" i="4"/>
  <c r="B230" i="4" l="1"/>
  <c r="A229" i="4"/>
  <c r="B231" i="4" l="1"/>
  <c r="A230" i="4"/>
  <c r="A231" i="4" l="1"/>
  <c r="B232" i="4"/>
  <c r="A232" i="4" l="1"/>
  <c r="B233" i="4"/>
  <c r="B235" i="4" l="1"/>
  <c r="B237" i="4" s="1"/>
  <c r="A237" i="4" s="1"/>
  <c r="A233" i="4"/>
  <c r="B234" i="4"/>
  <c r="B236" i="4" l="1"/>
  <c r="A235" i="4"/>
  <c r="A234" i="4"/>
  <c r="A236" i="4" l="1"/>
  <c r="B238" i="4"/>
  <c r="A238" i="4" l="1"/>
  <c r="B239" i="4"/>
  <c r="B240" i="4" l="1"/>
  <c r="A239" i="4"/>
  <c r="A240" i="4" l="1"/>
  <c r="B241" i="4"/>
  <c r="A241" i="4" l="1"/>
  <c r="B242" i="4"/>
  <c r="A242" i="4" l="1"/>
  <c r="B243" i="4"/>
  <c r="B245" i="4" l="1"/>
  <c r="A245" i="4" s="1"/>
  <c r="A243" i="4"/>
  <c r="B244" i="4"/>
  <c r="B246" i="4" l="1"/>
  <c r="A244" i="4"/>
  <c r="A246" i="4" l="1"/>
  <c r="B247" i="4"/>
  <c r="A247" i="4" l="1"/>
  <c r="B248" i="4"/>
  <c r="A248" i="4" l="1"/>
  <c r="B249" i="4"/>
  <c r="B251" i="4" l="1"/>
  <c r="B253" i="4" s="1"/>
  <c r="A253" i="4" s="1"/>
  <c r="A249" i="4"/>
  <c r="B250" i="4"/>
  <c r="B252" i="4" l="1"/>
  <c r="A251" i="4"/>
  <c r="A250" i="4"/>
  <c r="A252" i="4" l="1"/>
  <c r="B254" i="4"/>
  <c r="A254" i="4" l="1"/>
  <c r="B255" i="4"/>
  <c r="B256" i="4" l="1"/>
  <c r="A255" i="4"/>
  <c r="B257" i="4" l="1"/>
  <c r="A256" i="4"/>
  <c r="A257" i="4" l="1"/>
  <c r="B258" i="4"/>
  <c r="B259" i="4" l="1"/>
  <c r="A258" i="4"/>
  <c r="B260" i="4" l="1"/>
  <c r="A259" i="4"/>
  <c r="A260" i="4" l="1"/>
  <c r="B261" i="4"/>
  <c r="A261" i="4" l="1"/>
  <c r="B262" i="4"/>
  <c r="B263" i="4" l="1"/>
  <c r="A262" i="4"/>
  <c r="B264" i="4" l="1"/>
  <c r="A263" i="4"/>
  <c r="A264" i="4" l="1"/>
  <c r="B265" i="4"/>
  <c r="B267" i="4" l="1"/>
  <c r="A265" i="4"/>
  <c r="B266" i="4"/>
  <c r="B269" i="4" s="1"/>
  <c r="B268" i="4" l="1"/>
  <c r="A266" i="4"/>
  <c r="A267" i="4"/>
  <c r="B271" i="4" l="1"/>
  <c r="A269" i="4"/>
  <c r="B270" i="4"/>
  <c r="A270" i="4" s="1"/>
  <c r="A268" i="4"/>
  <c r="B272" i="4" l="1"/>
  <c r="A271" i="4"/>
  <c r="B273" i="4" l="1"/>
  <c r="A272" i="4"/>
  <c r="B274" i="4" l="1"/>
  <c r="A273" i="4"/>
  <c r="B275" i="4" l="1"/>
  <c r="A274" i="4"/>
  <c r="B276" i="4" l="1"/>
  <c r="A275" i="4"/>
  <c r="B277" i="4" l="1"/>
  <c r="A276" i="4"/>
  <c r="B278" i="4" l="1"/>
  <c r="A277" i="4"/>
  <c r="B279" i="4" l="1"/>
  <c r="B280" i="4" s="1"/>
  <c r="A278" i="4"/>
  <c r="A279" i="4" l="1"/>
  <c r="A280" i="4"/>
  <c r="B281" i="4"/>
  <c r="B282" i="4" l="1"/>
  <c r="B284" i="4" s="1"/>
  <c r="A281" i="4"/>
  <c r="A282" i="4" l="1"/>
  <c r="B283" i="4"/>
  <c r="A284" i="4" s="1"/>
  <c r="B286" i="4" l="1"/>
  <c r="B287" i="4" s="1"/>
  <c r="A283" i="4"/>
  <c r="B285" i="4"/>
  <c r="A287" i="4" l="1"/>
  <c r="B288" i="4"/>
  <c r="A288" i="4" s="1"/>
  <c r="A285" i="4"/>
  <c r="A286" i="4"/>
  <c r="B289" i="4" l="1"/>
  <c r="A289" i="4" l="1"/>
  <c r="B290" i="4"/>
  <c r="B291" i="4" l="1"/>
  <c r="A290" i="4"/>
  <c r="B292" i="4" l="1"/>
  <c r="B293" i="4" s="1"/>
  <c r="A293" i="4" s="1"/>
  <c r="A291" i="4"/>
  <c r="B295" i="4" l="1"/>
  <c r="B297" i="4" s="1"/>
  <c r="A292" i="4"/>
  <c r="B294" i="4"/>
  <c r="A294" i="4" l="1"/>
  <c r="B296" i="4"/>
  <c r="A296" i="4" s="1"/>
  <c r="A295" i="4"/>
  <c r="A297" i="4"/>
  <c r="B298" i="4"/>
  <c r="A298" i="4" l="1"/>
  <c r="B299" i="4"/>
  <c r="B300" i="4" l="1"/>
  <c r="A299" i="4"/>
  <c r="B301" i="4" l="1"/>
  <c r="B302" i="4" s="1"/>
  <c r="A300" i="4"/>
  <c r="A301" i="4" l="1"/>
  <c r="B304" i="4"/>
  <c r="A302" i="4" l="1"/>
  <c r="B303" i="4"/>
  <c r="A304" i="4"/>
  <c r="A303" i="4" l="1"/>
  <c r="B305" i="4"/>
  <c r="A305" i="4" l="1"/>
  <c r="B306" i="4"/>
  <c r="A306" i="4" l="1"/>
  <c r="B307" i="4"/>
  <c r="B309" i="4" s="1"/>
  <c r="A307" i="4" l="1"/>
  <c r="B308" i="4"/>
  <c r="A309" i="4" s="1"/>
  <c r="B310" i="4" l="1"/>
  <c r="A308" i="4"/>
  <c r="A310" i="4" l="1"/>
  <c r="B311" i="4"/>
  <c r="A311" i="4" l="1"/>
  <c r="B312" i="4"/>
  <c r="B313" i="4" s="1"/>
  <c r="B314" i="4" l="1"/>
  <c r="A313" i="4"/>
  <c r="A312" i="4"/>
  <c r="B315" i="4" l="1"/>
  <c r="A314" i="4" s="1"/>
  <c r="A315" i="4" l="1"/>
  <c r="B316" i="4"/>
  <c r="B317" i="4" l="1"/>
  <c r="A316" i="4"/>
  <c r="B318" i="4" l="1"/>
  <c r="A317" i="4"/>
  <c r="A318" i="4" l="1"/>
  <c r="B319" i="4"/>
  <c r="B320" i="4" l="1"/>
  <c r="A319" i="4"/>
  <c r="B321" i="4" l="1"/>
  <c r="A320" i="4"/>
  <c r="B322" i="4" l="1"/>
  <c r="A321" i="4"/>
  <c r="A322" i="4" l="1"/>
  <c r="B323" i="4"/>
  <c r="B324" i="4" l="1"/>
  <c r="B326" i="4" s="1"/>
  <c r="A323" i="4"/>
  <c r="A324" i="4" l="1"/>
  <c r="B325" i="4"/>
  <c r="A326" i="4" s="1"/>
  <c r="A325" i="4" l="1"/>
  <c r="B327" i="4"/>
  <c r="A327" i="4" l="1"/>
  <c r="B329" i="4"/>
  <c r="B328" i="4"/>
  <c r="A329" i="4" l="1"/>
  <c r="B330" i="4"/>
  <c r="B331" i="4" s="1"/>
  <c r="A328" i="4"/>
  <c r="A331" i="4" l="1"/>
  <c r="B332" i="4"/>
  <c r="A330" i="4"/>
  <c r="A332" i="4" l="1"/>
  <c r="B333" i="4"/>
  <c r="B334" i="4" s="1"/>
  <c r="B336" i="4" s="1"/>
  <c r="A335" i="4" s="1"/>
  <c r="A333" i="4" l="1"/>
  <c r="B335" i="4"/>
  <c r="A336" i="4"/>
  <c r="B338" i="4"/>
  <c r="A334" i="4" l="1"/>
  <c r="B337" i="4"/>
  <c r="A337" i="4" s="1"/>
  <c r="B339" i="4"/>
  <c r="A338" i="4"/>
  <c r="A339" i="4" l="1"/>
  <c r="B340" i="4"/>
  <c r="A340" i="4" l="1"/>
  <c r="B341" i="4"/>
  <c r="B342" i="4" s="1"/>
  <c r="B343" i="4" l="1"/>
  <c r="A342" i="4"/>
  <c r="B344" i="4"/>
  <c r="A341" i="4"/>
  <c r="A343" i="4" l="1"/>
  <c r="B345" i="4"/>
  <c r="A345" i="4" s="1"/>
  <c r="A344" i="4"/>
  <c r="B346" i="4"/>
  <c r="B348" i="4" s="1"/>
  <c r="A346" i="4" l="1"/>
  <c r="B347" i="4"/>
  <c r="A348" i="4" s="1"/>
  <c r="A347" i="4" l="1"/>
  <c r="B349" i="4"/>
  <c r="A349" i="4" l="1"/>
  <c r="B350" i="4"/>
  <c r="A350" i="4" l="1"/>
  <c r="B351" i="4"/>
  <c r="A351" i="4" l="1"/>
  <c r="B352" i="4"/>
  <c r="A352" i="4" l="1"/>
  <c r="B353" i="4"/>
  <c r="A353" i="4" l="1"/>
  <c r="B354" i="4"/>
  <c r="B355" i="4" l="1"/>
  <c r="A354" i="4"/>
  <c r="B356" i="4" l="1"/>
  <c r="A355" i="4"/>
  <c r="A356" i="4" l="1"/>
  <c r="B357" i="4"/>
  <c r="A357" i="4" l="1"/>
  <c r="B358" i="4"/>
  <c r="B359" i="4" l="1"/>
  <c r="A358" i="4"/>
  <c r="A359" i="4" l="1"/>
  <c r="B361" i="4"/>
  <c r="A361" i="4" s="1"/>
  <c r="B360" i="4"/>
  <c r="A360" i="4" l="1"/>
  <c r="B362" i="4"/>
  <c r="A362" i="4" l="1"/>
  <c r="B363" i="4"/>
  <c r="A363" i="4" l="1"/>
  <c r="B364" i="4"/>
  <c r="A364" i="4" l="1"/>
  <c r="B365" i="4"/>
  <c r="A365" i="4" s="1"/>
</calcChain>
</file>

<file path=xl/sharedStrings.xml><?xml version="1.0" encoding="utf-8"?>
<sst xmlns="http://schemas.openxmlformats.org/spreadsheetml/2006/main" count="1867" uniqueCount="365">
  <si>
    <t xml:space="preserve"> </t>
  </si>
  <si>
    <t>Rd.</t>
  </si>
  <si>
    <t>WLD</t>
  </si>
  <si>
    <t>WLH</t>
  </si>
  <si>
    <t>RL-D</t>
  </si>
  <si>
    <t>Ranglisten-Doppel</t>
  </si>
  <si>
    <t>STM-Doppel</t>
  </si>
  <si>
    <t>Semifinale</t>
  </si>
  <si>
    <t>Herren</t>
  </si>
  <si>
    <t>Damen</t>
  </si>
  <si>
    <t>Finale</t>
  </si>
  <si>
    <t>von 16 auf 8</t>
  </si>
  <si>
    <t>von 8 auf 4</t>
  </si>
  <si>
    <t>RL-E</t>
  </si>
  <si>
    <t>Ranglisten-Einzel</t>
  </si>
  <si>
    <t>STM-Einzel</t>
  </si>
  <si>
    <t>BSA</t>
  </si>
  <si>
    <t>Bowlingsportabzeichen</t>
  </si>
  <si>
    <t>Tag 1</t>
  </si>
  <si>
    <t>Tag 2</t>
  </si>
  <si>
    <t>nennungsabhängig</t>
  </si>
  <si>
    <t>Tag 3</t>
  </si>
  <si>
    <t>Jugend</t>
  </si>
  <si>
    <t>Wr. Meisterschaften Doppel</t>
  </si>
  <si>
    <t xml:space="preserve">N E N N T A G E </t>
  </si>
  <si>
    <t>B S A</t>
  </si>
  <si>
    <t>C U P</t>
  </si>
  <si>
    <t>Einzel</t>
  </si>
  <si>
    <t>Doppel</t>
  </si>
  <si>
    <t>Mixed</t>
  </si>
  <si>
    <t>Ranglisten</t>
  </si>
  <si>
    <t>Staatsmeisterschaften</t>
  </si>
  <si>
    <t>ÖM Einzel + Doppel</t>
  </si>
  <si>
    <t>Senioren</t>
  </si>
  <si>
    <t>WM Doppel</t>
  </si>
  <si>
    <t>Special League</t>
  </si>
  <si>
    <t xml:space="preserve">  </t>
  </si>
  <si>
    <t>H2A</t>
  </si>
  <si>
    <t>H2B</t>
  </si>
  <si>
    <t>Nenntag LVWB Staatsmeisterschaft Doppel Quali</t>
  </si>
  <si>
    <t>Nenntag LVWB Ranglisten Doppel</t>
  </si>
  <si>
    <t>Nenntag LVWB Ranglisten Einzel</t>
  </si>
  <si>
    <t xml:space="preserve">Nenntag LVWB Staatsmeisterschaft Einzel Quali </t>
  </si>
  <si>
    <t>Nenntag LVWB Bowlingsportabzeichen</t>
  </si>
  <si>
    <t>Nenntag LVWB Ranglisten Mixed</t>
  </si>
  <si>
    <t>Ö-CUP Vorrunde</t>
  </si>
  <si>
    <t>Ö-CUP 1/8 Finale</t>
  </si>
  <si>
    <t>Ö-CUP 1/4 Finale</t>
  </si>
  <si>
    <t>Ö-CUP Semifinale</t>
  </si>
  <si>
    <t>Ö-CUP Finale</t>
  </si>
  <si>
    <t>Details lt.Ausschreibung ÖSKB</t>
  </si>
  <si>
    <t>Wr. Meisterschaften Einzel</t>
  </si>
  <si>
    <t>ÖM Senioren Doppel Semifinale</t>
  </si>
  <si>
    <t>ÖM Senioren Doppel Finale</t>
  </si>
  <si>
    <t>WM Senioren Einzel Finale</t>
  </si>
  <si>
    <t>WM Senioren Doppel Finale</t>
  </si>
  <si>
    <t xml:space="preserve">WM Senioren Doppel Finale </t>
  </si>
  <si>
    <t>H2LL</t>
  </si>
  <si>
    <t>Wiener Nenntag LVWB ÖM Jugend Einzel und Doppel</t>
  </si>
  <si>
    <t>Qualifikation STM-Doppel</t>
  </si>
  <si>
    <t>Qualifikation ÖM Senioren Doppel</t>
  </si>
  <si>
    <t>WM Senioren Einzel</t>
  </si>
  <si>
    <t>WM Senioren Doppel</t>
  </si>
  <si>
    <t>1. Runde</t>
  </si>
  <si>
    <t>2. Runde</t>
  </si>
  <si>
    <t>1KL</t>
  </si>
  <si>
    <t xml:space="preserve">ÖM Einzel </t>
  </si>
  <si>
    <t xml:space="preserve">WM Einzel </t>
  </si>
  <si>
    <t xml:space="preserve">Nenntag LVWB ÖM Mixed Quali </t>
  </si>
  <si>
    <t>ÖM Mixed</t>
  </si>
  <si>
    <t>2KL</t>
  </si>
  <si>
    <t>6-er Liga</t>
  </si>
  <si>
    <t>DA1</t>
  </si>
  <si>
    <t>H1</t>
  </si>
  <si>
    <t>H2</t>
  </si>
  <si>
    <t>Nur 1 Liga = z.B. DA1 oder H1, H2, H4</t>
  </si>
  <si>
    <t>Bei gemischter Liga nur 1KL, 2KL etc.</t>
  </si>
  <si>
    <t>ÖM Doppel</t>
  </si>
  <si>
    <t>Gesamt</t>
  </si>
  <si>
    <t>Check</t>
  </si>
  <si>
    <t>Muttertag</t>
  </si>
  <si>
    <t>ÖM Jugend</t>
  </si>
  <si>
    <t>WM Einzel + Doppel</t>
  </si>
  <si>
    <t>Wr. Meisterschaften Jugend Einzel + Doppel</t>
  </si>
  <si>
    <t>Normung der Schreibweise</t>
  </si>
  <si>
    <t>Buchstaben immer groß</t>
  </si>
  <si>
    <t>4-er</t>
  </si>
  <si>
    <t>6-er</t>
  </si>
  <si>
    <t>Trio Liga</t>
  </si>
  <si>
    <t>Team Liga</t>
  </si>
  <si>
    <t>Team</t>
  </si>
  <si>
    <t>Team Klassen</t>
  </si>
  <si>
    <t>Team Landesliga</t>
  </si>
  <si>
    <t>Team STM</t>
  </si>
  <si>
    <t>Trio</t>
  </si>
  <si>
    <t>Trio STM</t>
  </si>
  <si>
    <t>Trio Klassen</t>
  </si>
  <si>
    <t>Trio Landesliga</t>
  </si>
  <si>
    <t>wo ?</t>
  </si>
  <si>
    <t>Zeit</t>
  </si>
  <si>
    <t>Runde</t>
  </si>
  <si>
    <t xml:space="preserve">Team </t>
  </si>
  <si>
    <t>CUP</t>
  </si>
  <si>
    <t>Turnier</t>
  </si>
  <si>
    <t>Div</t>
  </si>
  <si>
    <t>Datum</t>
  </si>
  <si>
    <t>Special</t>
  </si>
  <si>
    <t>Berti Lang Challenge</t>
  </si>
  <si>
    <t>WM Senioren Mixed</t>
  </si>
  <si>
    <t>WM Mixed</t>
  </si>
  <si>
    <t xml:space="preserve">WM Senioren Mixed Finale </t>
  </si>
  <si>
    <t>Sonstiges</t>
  </si>
  <si>
    <t>Strike &amp; Spare Weber Style Turnier</t>
  </si>
  <si>
    <t>Weihnachtsturnier Senioren</t>
  </si>
  <si>
    <t>Nenntag LVWB ÖM Senioren Doppel Quali</t>
  </si>
  <si>
    <t>Nenntag LVWB Wr.Jugendmeisterschaft Einzel und Doppel</t>
  </si>
  <si>
    <t>Nenntag LVWB WM Senioren Einzel Quali</t>
  </si>
  <si>
    <t>Nenntag LVWB WM Senioren Mixed Quali</t>
  </si>
  <si>
    <t>Nenntag LVWB WM Senioren Doppel Quali</t>
  </si>
  <si>
    <t>Qualifikation ÖM Senioren Einzel</t>
  </si>
  <si>
    <t>ÖM Senioren Einzel Semifinale</t>
  </si>
  <si>
    <t>ÖM Senioren Einzel Finale</t>
  </si>
  <si>
    <t>Qualifikation ÖM-Mixed</t>
  </si>
  <si>
    <t>ÖM-Mixed</t>
  </si>
  <si>
    <t>EzDoMixed</t>
  </si>
  <si>
    <t>RL-Mixed</t>
  </si>
  <si>
    <t>Ranglisten-Mixed</t>
  </si>
  <si>
    <t>Wr. Meisterschaften Mixed</t>
  </si>
  <si>
    <t>Peter Partsch Gedenkturnier</t>
  </si>
  <si>
    <t>BLM Jugend</t>
  </si>
  <si>
    <t>Bundesländermeisterschaft</t>
  </si>
  <si>
    <t>Nenntag LVWB BLM Jugend</t>
  </si>
  <si>
    <t>HtH (4-er &amp; 6-er) Klassen</t>
  </si>
  <si>
    <t>MT1</t>
  </si>
  <si>
    <t>MT2</t>
  </si>
  <si>
    <t>MT3</t>
  </si>
  <si>
    <t>MixedTrio</t>
  </si>
  <si>
    <t xml:space="preserve">Mixed Trio </t>
  </si>
  <si>
    <t>Halle</t>
  </si>
  <si>
    <t>Bahnen</t>
  </si>
  <si>
    <t>Jahressportprogramm Landesverband Wien (29) 2020 / 2021</t>
  </si>
  <si>
    <t>Hernalser Schulsporttag</t>
  </si>
  <si>
    <t>Plus</t>
  </si>
  <si>
    <t>SF</t>
  </si>
  <si>
    <t>Det.lt.ÖSKB</t>
  </si>
  <si>
    <t>Fin</t>
  </si>
  <si>
    <t>ÖM 2020 Senioren Doppel</t>
  </si>
  <si>
    <t>ÖM 2020 Senioren Einzel</t>
  </si>
  <si>
    <t>Städtvergleichskampf Senioren Wien vs. München</t>
  </si>
  <si>
    <t>München</t>
  </si>
  <si>
    <t>Weihnachtsferien</t>
  </si>
  <si>
    <t>Drei Königsturnier in Linz</t>
  </si>
  <si>
    <t>Österreichischer Cup 1/8 und 1/4 Finale</t>
  </si>
  <si>
    <t>Österreichischer Cup Semifinale und Finale</t>
  </si>
  <si>
    <t>STM 2021 Einzel</t>
  </si>
  <si>
    <t>ÖM 2021 Mixed</t>
  </si>
  <si>
    <t>Tag1</t>
  </si>
  <si>
    <t>Tag2</t>
  </si>
  <si>
    <t>Tag3</t>
  </si>
  <si>
    <t>ÖM 2021 Jugend</t>
  </si>
  <si>
    <t>Bundesländermeisterschaften Jugend</t>
  </si>
  <si>
    <t>Ostern</t>
  </si>
  <si>
    <t>ESBC Berlin, Deutschland</t>
  </si>
  <si>
    <t>Salzburg</t>
  </si>
  <si>
    <t>Innsbruck</t>
  </si>
  <si>
    <t>STM 2020 Doppel</t>
  </si>
  <si>
    <t>Wr.Neustadt</t>
  </si>
  <si>
    <t>NENNTAG LVWB an ÖSKB ÖM SENIOREN EINZEL</t>
  </si>
  <si>
    <t>NENNTAG LVWB an ÖSKB BLM JUGEND</t>
  </si>
  <si>
    <t>NENNTAG LVWB an ÖSKB ÖM SENIOREN DOPPEL</t>
  </si>
  <si>
    <t>NENNTAG LVWB an ÖSKB STM DOPPEL</t>
  </si>
  <si>
    <t>NENNTAG LVWB an ÖSKB ÖSTERREICHISCHER CUP</t>
  </si>
  <si>
    <t>NENNTAG LVWB an ÖSKB STM EINZEL</t>
  </si>
  <si>
    <t>NENNTAG LVWB an ÖSKB ÖM MIXED</t>
  </si>
  <si>
    <t>NENNTAG LVWB an ÖSKB ÖM JUGEND</t>
  </si>
  <si>
    <t>NENNTAG LVWB an ÖSKB STM TRIO</t>
  </si>
  <si>
    <t>NENNTAG LVWB an ÖSKB STM TEAM und BLMD</t>
  </si>
  <si>
    <t>NENNTAG LVWB an ÖSKB ÖM MIXED TRIO</t>
  </si>
  <si>
    <t>6</t>
  </si>
  <si>
    <t>1</t>
  </si>
  <si>
    <t>Cumberland</t>
  </si>
  <si>
    <t>2</t>
  </si>
  <si>
    <t>Qualifikation STM Doppel</t>
  </si>
  <si>
    <t>WLD,H2LL</t>
  </si>
  <si>
    <t>3</t>
  </si>
  <si>
    <t>Mixed Trio</t>
  </si>
  <si>
    <t>H1B</t>
  </si>
  <si>
    <t>4</t>
  </si>
  <si>
    <t>Ranglisten Doppel</t>
  </si>
  <si>
    <t>5</t>
  </si>
  <si>
    <t>Wiener Meisterschaft Doppel</t>
  </si>
  <si>
    <t>Ranglisten Einzel</t>
  </si>
  <si>
    <t>7</t>
  </si>
  <si>
    <t>Qualifikation Österreichischer Cup</t>
  </si>
  <si>
    <t>Wiener Meisterschaft Einzel</t>
  </si>
  <si>
    <t>Qualifikation STM Einzel</t>
  </si>
  <si>
    <t>8</t>
  </si>
  <si>
    <t>Qualifikation ÖM Mixed</t>
  </si>
  <si>
    <t>9</t>
  </si>
  <si>
    <t>Mixed Trio (Qualifikation für ÖM)</t>
  </si>
  <si>
    <t>MT1, MT2</t>
  </si>
  <si>
    <t>11</t>
  </si>
  <si>
    <t>Ranglisten Mixed</t>
  </si>
  <si>
    <t>12</t>
  </si>
  <si>
    <t>Wiener Meisterschaft Mixed</t>
  </si>
  <si>
    <t>Damen A,B,C</t>
  </si>
  <si>
    <t>Herren A,B,C</t>
  </si>
  <si>
    <t>NENNTAG VEREINE an LVWB WM SENIOREN EINZEL</t>
  </si>
  <si>
    <t>NENNTAG VEREINE an LVWB ÖM SENIOREN EINZEL QUALI</t>
  </si>
  <si>
    <t>NENNTAG VEREINE an LVWB STM DOPPEL QUALI</t>
  </si>
  <si>
    <t>NENNTAG VEREINE an LVWB ÖM SENIOREN DOPPEL QUALI</t>
  </si>
  <si>
    <t>NENNTAG VEREINE an LVWB RANGLISTEN DOPPEL + BLM JUGEND</t>
  </si>
  <si>
    <t xml:space="preserve">NENNTAG VEREINE an LVWB RANGLISTEN EINZEL </t>
  </si>
  <si>
    <t>NENNTAG VEREINE an LVWB STM EINZEL QUALI</t>
  </si>
  <si>
    <t>NENNTAG VEREINE an LVWB ÖM MIXED QUALI</t>
  </si>
  <si>
    <t>NENNTAG VEREINE an LVWB WM SENIOREN MIXED</t>
  </si>
  <si>
    <t>NENNTAG VEREINE an LVWB WM SENIOREN DOPPEL</t>
  </si>
  <si>
    <t>WM Jugend</t>
  </si>
  <si>
    <t>H1A</t>
  </si>
  <si>
    <t>18</t>
  </si>
  <si>
    <t>16</t>
  </si>
  <si>
    <t>10</t>
  </si>
  <si>
    <t>32</t>
  </si>
  <si>
    <t>18:00 + 21:00</t>
  </si>
  <si>
    <t>12:00 + 15:30</t>
  </si>
  <si>
    <t>10:00 + 13:30</t>
  </si>
  <si>
    <t>10:00 + 14:30</t>
  </si>
  <si>
    <t>26</t>
  </si>
  <si>
    <t>09:00</t>
  </si>
  <si>
    <t>Mixed Trio ÖM</t>
  </si>
  <si>
    <t>Mixed Trio Quali ÖM + WM</t>
  </si>
  <si>
    <t>A+B+C</t>
  </si>
  <si>
    <t xml:space="preserve">50+/60+ </t>
  </si>
  <si>
    <t>A,B,C</t>
  </si>
  <si>
    <t>Nennterm.</t>
  </si>
  <si>
    <t>HtH 4-er</t>
  </si>
  <si>
    <t>HtH 6-er</t>
  </si>
  <si>
    <t>Pasching</t>
  </si>
  <si>
    <t>Nenntag LVWB ÖM Senioren Einzel Quali</t>
  </si>
  <si>
    <t>Trio STM 2021</t>
  </si>
  <si>
    <t>Senioren Städtevergleich vs.München</t>
  </si>
  <si>
    <t>ERSTMELDUNG LVWB an ÖSKB ÖM SENIOREN EINZEL</t>
  </si>
  <si>
    <t>ERSTMELDUNG LVWB an ÖSKB BLM JUGEND</t>
  </si>
  <si>
    <t>ERSTMELDUNG LVWB an ÖSKB ÖM SENIOREN DOPPEL</t>
  </si>
  <si>
    <t>ERSTMELDUNG LVWB an ÖSKB STM DOPPEL</t>
  </si>
  <si>
    <t>ERSTMELDUNG LVWB an ÖSKB ÖSTERREICHISCHER CUP</t>
  </si>
  <si>
    <t>ERSTMELDUNG LVWB an ÖSKB STM EINZEL</t>
  </si>
  <si>
    <t>ERSTMELDUNG LVWB an ÖSKB ÖM MIXED</t>
  </si>
  <si>
    <t>ERSTMELDUNG LVWB an ÖSKB STM TRIO</t>
  </si>
  <si>
    <t>ERSTMELDUNG LVWB an ÖSKB STM TEAM und BLMD</t>
  </si>
  <si>
    <t>ERSTMELDUNG LVWB an ÖSKB ÖM MIXED TRIO</t>
  </si>
  <si>
    <t>Team STM 2021</t>
  </si>
  <si>
    <t>Team BLMD</t>
  </si>
  <si>
    <t>Linz</t>
  </si>
  <si>
    <t>Berlin</t>
  </si>
  <si>
    <t>Qualifikation STM-Einzel</t>
  </si>
  <si>
    <t>Mixed Trio ÖM 2021</t>
  </si>
  <si>
    <t>Salzburger Bowling Festspiele</t>
  </si>
  <si>
    <t>Korrekturtermin Jugend</t>
  </si>
  <si>
    <t>ÄNDERUNGSINDEX</t>
  </si>
  <si>
    <t>Ergänzung Salzburger Bowling Festspiele</t>
  </si>
  <si>
    <t>Ergänzung Liga-Daten</t>
  </si>
  <si>
    <t>Qualifikation für ECC gestrichen</t>
  </si>
  <si>
    <t>Text auf Turnier und Qualifikation für ECC und EMC geändert</t>
  </si>
  <si>
    <t>Nenntag CUP auf 21.1.2021 ausgebessert</t>
  </si>
  <si>
    <t>Nenntag STM Einzel auf 4.3.2021 ausgebessert</t>
  </si>
  <si>
    <t>STM Trio SF Halle Damen auf Innsbruck, Herren auf Wr.Neustadt ausgebessert</t>
  </si>
  <si>
    <t>STM Trio Finale Halle Damen auf Innsbruck, Herren auf Wr.Neustadt ausgebessert</t>
  </si>
  <si>
    <t>Qualif.ÖM Sen.Doppel Runde von 1 auf 2 ausgebessert</t>
  </si>
  <si>
    <t>Nenntag WM Senioren Einzel auf 31.3.2021 geändert</t>
  </si>
  <si>
    <t>Mixed Trio Runde 2 auf 14.11.2020 verschoben</t>
  </si>
  <si>
    <t>Qualifikation STM Doppel Runde 2 auf 15.11.2020 verschoben</t>
  </si>
  <si>
    <t>Qualifikation ÖM Sen Doppel Runde 2 auf 26.10.2020 verschoben</t>
  </si>
  <si>
    <t>Städtevergleichskampf vs.München Tag 1 auf 31.10.2020 verschoben</t>
  </si>
  <si>
    <t>WM Jugend Tag 1 auf 31.10.2020 verschoben</t>
  </si>
  <si>
    <t>Städtevergleichskampf vs.München Tag 2 auf 1.11.2020 verschoben</t>
  </si>
  <si>
    <t>WM Jugend Tag 2 auf 1.11.2020 verschoben</t>
  </si>
  <si>
    <t>Nenntag WM Jugend auf 28.10.2020 verschoben</t>
  </si>
  <si>
    <t>A+B</t>
  </si>
  <si>
    <t>C</t>
  </si>
  <si>
    <t>Umfassende Änderung des Jahressportprogramms</t>
  </si>
  <si>
    <t>Kugeltanz stellt auf Schnurbahnen um und wird daher aus dem Plan genommen!</t>
  </si>
  <si>
    <t>Änderung von folgenden Bewerben auf Plus bzw. Cumberland:</t>
  </si>
  <si>
    <t xml:space="preserve">Trio, Mixed Trio, Team, HtH 6er </t>
  </si>
  <si>
    <t>Bei den freiwilligen Einzel und Doppelbewerben wird Kugeltanz gestrichen.</t>
  </si>
  <si>
    <t>DA1,H2</t>
  </si>
  <si>
    <t>WLD,WLH</t>
  </si>
  <si>
    <t>H1A,H1B,H2B</t>
  </si>
  <si>
    <t>H1,H2</t>
  </si>
  <si>
    <t>DA1,H2B</t>
  </si>
  <si>
    <t>H1A,H1B,H2A</t>
  </si>
  <si>
    <t>H1A,H2A,H2B</t>
  </si>
  <si>
    <t>H1A,H1B</t>
  </si>
  <si>
    <t>5/7</t>
  </si>
  <si>
    <t xml:space="preserve">DA1,H1 </t>
  </si>
  <si>
    <t xml:space="preserve">Trio </t>
  </si>
  <si>
    <t>Damen A,B</t>
  </si>
  <si>
    <t>Mi</t>
  </si>
  <si>
    <t>H2A,H2B</t>
  </si>
  <si>
    <t xml:space="preserve">H1B </t>
  </si>
  <si>
    <t>14:00</t>
  </si>
  <si>
    <t>11:00</t>
  </si>
  <si>
    <t>2/3</t>
  </si>
  <si>
    <t>3/4</t>
  </si>
  <si>
    <t>4/6</t>
  </si>
  <si>
    <t xml:space="preserve">H2 </t>
  </si>
  <si>
    <t>4-er Liga</t>
  </si>
  <si>
    <t>NENNTAG VEREINE an LVWB WM JUGEND</t>
  </si>
  <si>
    <t>NENNTAG VEREINE an LVWB BOWLINGSPORTABZEICHEN</t>
  </si>
  <si>
    <t xml:space="preserve">NENNTAG VEREINE an LVWB RANGLISTEN MIXED </t>
  </si>
  <si>
    <r>
      <t xml:space="preserve">Trio </t>
    </r>
    <r>
      <rPr>
        <sz val="16"/>
        <color rgb="FFFF0000"/>
        <rFont val="Consolas"/>
        <family val="3"/>
      </rPr>
      <t>(spielfrei WLD: KSV/Unistahl)</t>
    </r>
  </si>
  <si>
    <r>
      <t xml:space="preserve">Trio </t>
    </r>
    <r>
      <rPr>
        <sz val="16"/>
        <color rgb="FFFF0000"/>
        <rFont val="Consolas"/>
        <family val="3"/>
      </rPr>
      <t>(spielfrei WLD: BC Tyrolia 1)</t>
    </r>
  </si>
  <si>
    <r>
      <t xml:space="preserve">Trio </t>
    </r>
    <r>
      <rPr>
        <sz val="16"/>
        <color rgb="FFFF0000"/>
        <rFont val="Consolas"/>
        <family val="3"/>
      </rPr>
      <t>(spielfrei WLD: Sportunion BC Funk 1)</t>
    </r>
  </si>
  <si>
    <r>
      <t xml:space="preserve">Trio </t>
    </r>
    <r>
      <rPr>
        <sz val="16"/>
        <color rgb="FFFF0000"/>
        <rFont val="Consolas"/>
        <family val="3"/>
      </rPr>
      <t>(spielfrei WLD: BC Stadlau 1)</t>
    </r>
  </si>
  <si>
    <r>
      <t xml:space="preserve">Trio </t>
    </r>
    <r>
      <rPr>
        <sz val="16"/>
        <color rgb="FFFF0000"/>
        <rFont val="Consolas"/>
        <family val="3"/>
      </rPr>
      <t>(spielfrei WLD: BC Casino Wien)</t>
    </r>
  </si>
  <si>
    <r>
      <t xml:space="preserve">Trio </t>
    </r>
    <r>
      <rPr>
        <sz val="16"/>
        <color rgb="FFFF0000"/>
        <rFont val="Consolas"/>
        <family val="3"/>
      </rPr>
      <t>(spielfrei WLD: BC STP Strike Power)</t>
    </r>
  </si>
  <si>
    <r>
      <t xml:space="preserve">Trio </t>
    </r>
    <r>
      <rPr>
        <sz val="16"/>
        <color rgb="FFFF0000"/>
        <rFont val="Consolas"/>
        <family val="3"/>
      </rPr>
      <t>(spielfrei WLD: Sportunion BC Funk 2)</t>
    </r>
  </si>
  <si>
    <t>DA1,H2A</t>
  </si>
  <si>
    <t>DA1,H1A</t>
  </si>
  <si>
    <t>DA1,H1B</t>
  </si>
  <si>
    <r>
      <t xml:space="preserve">Trio </t>
    </r>
    <r>
      <rPr>
        <sz val="16"/>
        <color rgb="FFFF0000"/>
        <rFont val="Consolas"/>
        <family val="3"/>
      </rPr>
      <t>(spielfrei DA1: Sportunion BC Funk 3)</t>
    </r>
  </si>
  <si>
    <r>
      <t xml:space="preserve">Trio </t>
    </r>
    <r>
      <rPr>
        <sz val="16"/>
        <color rgb="FFFF0000"/>
        <rFont val="Consolas"/>
        <family val="3"/>
      </rPr>
      <t>(spielfrei DA1: BC Future - BTA)</t>
    </r>
  </si>
  <si>
    <r>
      <t xml:space="preserve">Trio </t>
    </r>
    <r>
      <rPr>
        <sz val="16"/>
        <color rgb="FFFF0000"/>
        <rFont val="Consolas"/>
        <family val="3"/>
      </rPr>
      <t>(spielfrei DA1: BSC Phönix)</t>
    </r>
  </si>
  <si>
    <r>
      <t xml:space="preserve">Trio </t>
    </r>
    <r>
      <rPr>
        <sz val="16"/>
        <color rgb="FFFF0000"/>
        <rFont val="Consolas"/>
        <family val="3"/>
      </rPr>
      <t>(spielfrei DA1: BC Stadlau 2)</t>
    </r>
  </si>
  <si>
    <r>
      <t xml:space="preserve">Trio </t>
    </r>
    <r>
      <rPr>
        <sz val="16"/>
        <color rgb="FFFF0000"/>
        <rFont val="Consolas"/>
        <family val="3"/>
      </rPr>
      <t>(spielfrei DA1: BC Tyrolia 2)</t>
    </r>
  </si>
  <si>
    <r>
      <t xml:space="preserve">Mixed Trio </t>
    </r>
    <r>
      <rPr>
        <sz val="16"/>
        <color rgb="FFFF0000"/>
        <rFont val="Consolas"/>
        <family val="3"/>
      </rPr>
      <t>(spielfrei BC KSV/Unistahl)</t>
    </r>
  </si>
  <si>
    <r>
      <t xml:space="preserve">Mixed Trio </t>
    </r>
    <r>
      <rPr>
        <sz val="16"/>
        <color rgb="FFFF0000"/>
        <rFont val="Consolas"/>
        <family val="3"/>
      </rPr>
      <t>(spielfrei Black Jack Bowler)</t>
    </r>
  </si>
  <si>
    <r>
      <t xml:space="preserve">Mixed Trio </t>
    </r>
    <r>
      <rPr>
        <sz val="16"/>
        <color rgb="FFFF0000"/>
        <rFont val="Consolas"/>
        <family val="3"/>
      </rPr>
      <t>(spielfrei Sportunion BC Funk 1)</t>
    </r>
  </si>
  <si>
    <r>
      <t xml:space="preserve">Mixed Trio </t>
    </r>
    <r>
      <rPr>
        <sz val="16"/>
        <color rgb="FFFF0000"/>
        <rFont val="Consolas"/>
        <family val="3"/>
      </rPr>
      <t>(spielfrei BC Kornland)</t>
    </r>
  </si>
  <si>
    <r>
      <t xml:space="preserve">Mixed Trio </t>
    </r>
    <r>
      <rPr>
        <sz val="16"/>
        <color rgb="FFFF0000"/>
        <rFont val="Consolas"/>
        <family val="3"/>
      </rPr>
      <t>(spielfrei BC Favoriten)</t>
    </r>
  </si>
  <si>
    <r>
      <t xml:space="preserve">Mixed Trio </t>
    </r>
    <r>
      <rPr>
        <sz val="16"/>
        <color rgb="FFFF0000"/>
        <rFont val="Consolas"/>
        <family val="3"/>
      </rPr>
      <t>(spielfrei BC Strike Power)</t>
    </r>
  </si>
  <si>
    <r>
      <t xml:space="preserve">Mixed Trio </t>
    </r>
    <r>
      <rPr>
        <sz val="16"/>
        <color rgb="FFFF0000"/>
        <rFont val="Consolas"/>
        <family val="3"/>
      </rPr>
      <t>(spielfrei Sportunion BC Funk 3)</t>
    </r>
  </si>
  <si>
    <r>
      <t xml:space="preserve">Team </t>
    </r>
    <r>
      <rPr>
        <sz val="16"/>
        <color rgb="FFFF0000"/>
        <rFont val="Consolas"/>
        <family val="3"/>
      </rPr>
      <t>(spielfrei H2: BSC Phönix 2)</t>
    </r>
  </si>
  <si>
    <r>
      <t xml:space="preserve">Team </t>
    </r>
    <r>
      <rPr>
        <sz val="16"/>
        <color rgb="FFFF0000"/>
        <rFont val="Consolas"/>
        <family val="3"/>
      </rPr>
      <t>(spielfrei H2: Kornland)</t>
    </r>
  </si>
  <si>
    <r>
      <t xml:space="preserve">Team </t>
    </r>
    <r>
      <rPr>
        <sz val="16"/>
        <color rgb="FFFF0000"/>
        <rFont val="Consolas"/>
        <family val="3"/>
      </rPr>
      <t>(spielfrei H2: BC Pegasus - Kobra 3)</t>
    </r>
  </si>
  <si>
    <r>
      <t xml:space="preserve">Team </t>
    </r>
    <r>
      <rPr>
        <sz val="16"/>
        <color rgb="FFFF0000"/>
        <rFont val="Consolas"/>
        <family val="3"/>
      </rPr>
      <t>(spielfrei H2: BC Favoriten)</t>
    </r>
  </si>
  <si>
    <r>
      <t xml:space="preserve">Team </t>
    </r>
    <r>
      <rPr>
        <sz val="16"/>
        <color rgb="FFFF0000"/>
        <rFont val="Consolas"/>
        <family val="3"/>
      </rPr>
      <t>(spielfrei H2: BC Etoile 2)</t>
    </r>
  </si>
  <si>
    <r>
      <t xml:space="preserve">Team </t>
    </r>
    <r>
      <rPr>
        <sz val="16"/>
        <color rgb="FFFF0000"/>
        <rFont val="Consolas"/>
        <family val="3"/>
      </rPr>
      <t>(spielfrei H2: BC Future - BTA 2)</t>
    </r>
  </si>
  <si>
    <r>
      <t xml:space="preserve">Team </t>
    </r>
    <r>
      <rPr>
        <sz val="16"/>
        <color rgb="FFFF0000"/>
        <rFont val="Consolas"/>
        <family val="3"/>
      </rPr>
      <t>(spielfrei H2: BC Kornland)</t>
    </r>
  </si>
  <si>
    <r>
      <t xml:space="preserve">Team </t>
    </r>
    <r>
      <rPr>
        <sz val="16"/>
        <color rgb="FFFF0000"/>
        <rFont val="Consolas"/>
        <family val="3"/>
      </rPr>
      <t>(spielfrei BC Strike &amp; Spare)</t>
    </r>
  </si>
  <si>
    <r>
      <t xml:space="preserve">Team </t>
    </r>
    <r>
      <rPr>
        <sz val="16"/>
        <color rgb="FFFF0000"/>
        <rFont val="Consolas"/>
        <family val="3"/>
      </rPr>
      <t>(spielfrei BC Stadlau 2)</t>
    </r>
  </si>
  <si>
    <r>
      <t xml:space="preserve">Team </t>
    </r>
    <r>
      <rPr>
        <sz val="16"/>
        <color rgb="FFFF0000"/>
        <rFont val="Consolas"/>
        <family val="3"/>
      </rPr>
      <t>(spielfrei 1. ÖBC)</t>
    </r>
  </si>
  <si>
    <r>
      <t xml:space="preserve">Team </t>
    </r>
    <r>
      <rPr>
        <sz val="16"/>
        <color rgb="FFFF0000"/>
        <rFont val="Consolas"/>
        <family val="3"/>
      </rPr>
      <t>(spielfrei BC ALT)</t>
    </r>
  </si>
  <si>
    <r>
      <t xml:space="preserve">Team </t>
    </r>
    <r>
      <rPr>
        <sz val="16"/>
        <color rgb="FFFF0000"/>
        <rFont val="Consolas"/>
        <family val="3"/>
      </rPr>
      <t>(spielfrei BC Tyrolia 2)</t>
    </r>
  </si>
  <si>
    <r>
      <t xml:space="preserve">Team </t>
    </r>
    <r>
      <rPr>
        <sz val="16"/>
        <color rgb="FFFF0000"/>
        <rFont val="Consolas"/>
        <family val="3"/>
      </rPr>
      <t>(spielfrei BC Pegasus - Kobra 1)</t>
    </r>
  </si>
  <si>
    <r>
      <t xml:space="preserve">Team </t>
    </r>
    <r>
      <rPr>
        <sz val="16"/>
        <color rgb="FFFF0000"/>
        <rFont val="Consolas"/>
        <family val="3"/>
      </rPr>
      <t>(spielfrei BC Casino Wien)</t>
    </r>
  </si>
  <si>
    <r>
      <t xml:space="preserve">Team </t>
    </r>
    <r>
      <rPr>
        <sz val="16"/>
        <color rgb="FFFF0000"/>
        <rFont val="Consolas"/>
        <family val="3"/>
      </rPr>
      <t>(spielfrei BC STP Strike Power)</t>
    </r>
  </si>
  <si>
    <r>
      <t xml:space="preserve">Team </t>
    </r>
    <r>
      <rPr>
        <sz val="16"/>
        <color rgb="FFFF0000"/>
        <rFont val="Consolas"/>
        <family val="3"/>
      </rPr>
      <t>(spielfrei Sportunion BC Funk 1)</t>
    </r>
  </si>
  <si>
    <t>Bundesländermeisterschaften Damen</t>
  </si>
  <si>
    <t>Linz Pasching</t>
  </si>
  <si>
    <t>17.08.2020 / 18.08.2020</t>
  </si>
  <si>
    <t>Keine Team und Trio-Bewerbe in der Cumberland, nur Mixed-Trio</t>
  </si>
  <si>
    <t xml:space="preserve">Dadurch wieder umfassende Änderung des kompletten Spielplans mit </t>
  </si>
  <si>
    <t>ausweichen auf Dienstag-Termine bzw. 2 Terminen an einem Tag.</t>
  </si>
  <si>
    <t>Plan komplett neu überarbeitet !!</t>
  </si>
  <si>
    <t>12:00 + 15:00</t>
  </si>
  <si>
    <t>Startzeiten richtiggestellt auf 18:00 und 21:00 Uhr</t>
  </si>
  <si>
    <t>4/7</t>
  </si>
  <si>
    <t>5/8</t>
  </si>
  <si>
    <t>8/13</t>
  </si>
  <si>
    <t>9/14</t>
  </si>
  <si>
    <t>1/2</t>
  </si>
  <si>
    <r>
      <t xml:space="preserve">Team </t>
    </r>
    <r>
      <rPr>
        <sz val="15"/>
        <color rgb="FFFF0000"/>
        <rFont val="Consolas"/>
        <family val="3"/>
      </rPr>
      <t>(spielfrei H2: BC Cosmos)</t>
    </r>
  </si>
  <si>
    <t>Damen BC Future hat sich vom Team-Bewerb abgemeldet</t>
  </si>
  <si>
    <t>Liga DA1 spielt nur 9 Runden statt 10 und beginnt erst am 28.9.2020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</si>
</sst>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:mm"/>
    <numFmt numFmtId="165" formatCode="[$-F800]dddd\,\ mmmm\ dd\,\ yyyy"/>
    <numFmt numFmtId="166" formatCode="[$-C07]ddd"/>
    <numFmt numFmtId="167" formatCode="hh:mm;@"/>
    <numFmt numFmtId="168" formatCode="[$-407]ddd\,\ dd/mm/yy"/>
  </numFmts>
  <fonts count="53" x14ac:knownFonts="1">
    <font>
      <sz val="10"/>
      <name val="Arial"/>
    </font>
    <font>
      <sz val="10"/>
      <name val="Arial"/>
      <family val="2"/>
    </font>
    <font>
      <sz val="10"/>
      <name val="Consolas"/>
      <family val="3"/>
    </font>
    <font>
      <b/>
      <sz val="24"/>
      <color theme="0"/>
      <name val="Consolas"/>
      <family val="3"/>
    </font>
    <font>
      <b/>
      <sz val="28"/>
      <color indexed="9"/>
      <name val="Consolas"/>
      <family val="3"/>
    </font>
    <font>
      <sz val="24"/>
      <color indexed="8"/>
      <name val="Consolas"/>
      <family val="3"/>
    </font>
    <font>
      <b/>
      <sz val="24"/>
      <color indexed="8"/>
      <name val="Consolas"/>
      <family val="3"/>
    </font>
    <font>
      <b/>
      <sz val="16"/>
      <color rgb="FFFF0000"/>
      <name val="Consolas"/>
      <family val="3"/>
    </font>
    <font>
      <b/>
      <sz val="24"/>
      <color rgb="FFC00000"/>
      <name val="Consolas"/>
      <family val="3"/>
    </font>
    <font>
      <sz val="20"/>
      <color indexed="8"/>
      <name val="Consolas"/>
      <family val="3"/>
    </font>
    <font>
      <b/>
      <sz val="24"/>
      <color rgb="FFFF0000"/>
      <name val="Consolas"/>
      <family val="3"/>
    </font>
    <font>
      <b/>
      <sz val="24"/>
      <color indexed="17"/>
      <name val="Consolas"/>
      <family val="3"/>
    </font>
    <font>
      <sz val="24"/>
      <color indexed="17"/>
      <name val="Consolas"/>
      <family val="3"/>
    </font>
    <font>
      <sz val="16"/>
      <color rgb="FFFF0000"/>
      <name val="Consolas"/>
      <family val="3"/>
    </font>
    <font>
      <b/>
      <sz val="22"/>
      <name val="Consolas"/>
      <family val="3"/>
    </font>
    <font>
      <sz val="20"/>
      <name val="Consolas"/>
      <family val="3"/>
    </font>
    <font>
      <b/>
      <sz val="24"/>
      <color indexed="9"/>
      <name val="Consolas"/>
      <family val="3"/>
    </font>
    <font>
      <sz val="24"/>
      <name val="Consolas"/>
      <family val="3"/>
    </font>
    <font>
      <b/>
      <sz val="18"/>
      <color rgb="FFFF0000"/>
      <name val="Consolas"/>
      <family val="3"/>
    </font>
    <font>
      <b/>
      <sz val="24"/>
      <name val="Consolas"/>
      <family val="3"/>
    </font>
    <font>
      <b/>
      <sz val="26"/>
      <color rgb="FFFF0000"/>
      <name val="Consolas"/>
      <family val="3"/>
    </font>
    <font>
      <sz val="24"/>
      <color indexed="9"/>
      <name val="Consolas"/>
      <family val="3"/>
    </font>
    <font>
      <b/>
      <sz val="20"/>
      <color indexed="8"/>
      <name val="Consolas"/>
      <family val="3"/>
    </font>
    <font>
      <b/>
      <sz val="16"/>
      <color rgb="FFC00000"/>
      <name val="Consolas"/>
      <family val="3"/>
    </font>
    <font>
      <b/>
      <sz val="20"/>
      <color theme="0"/>
      <name val="Consolas"/>
      <family val="3"/>
    </font>
    <font>
      <b/>
      <sz val="36"/>
      <name val="Consolas"/>
      <family val="3"/>
    </font>
    <font>
      <b/>
      <sz val="28"/>
      <name val="Consolas"/>
      <family val="3"/>
    </font>
    <font>
      <sz val="16"/>
      <name val="Consolas"/>
      <family val="3"/>
    </font>
    <font>
      <b/>
      <sz val="16"/>
      <name val="Consolas"/>
      <family val="3"/>
    </font>
    <font>
      <b/>
      <sz val="22"/>
      <color rgb="FFC00000"/>
      <name val="Consolas"/>
      <family val="3"/>
    </font>
    <font>
      <sz val="22"/>
      <name val="Consolas"/>
      <family val="3"/>
    </font>
    <font>
      <sz val="12"/>
      <name val="Consolas"/>
      <family val="3"/>
    </font>
    <font>
      <b/>
      <sz val="20"/>
      <name val="Consolas"/>
      <family val="3"/>
    </font>
    <font>
      <sz val="12"/>
      <color indexed="8"/>
      <name val="Consolas"/>
      <family val="3"/>
    </font>
    <font>
      <sz val="16"/>
      <color indexed="8"/>
      <name val="Consolas"/>
      <family val="3"/>
    </font>
    <font>
      <sz val="10"/>
      <color indexed="8"/>
      <name val="Consolas"/>
      <family val="3"/>
    </font>
    <font>
      <sz val="14"/>
      <name val="Consolas"/>
      <family val="3"/>
    </font>
    <font>
      <sz val="22"/>
      <color indexed="8"/>
      <name val="Consolas"/>
      <family val="3"/>
    </font>
    <font>
      <b/>
      <u/>
      <sz val="22"/>
      <color rgb="FFC00000"/>
      <name val="Consolas"/>
      <family val="3"/>
    </font>
    <font>
      <b/>
      <sz val="22"/>
      <color indexed="8"/>
      <name val="Consolas"/>
      <family val="3"/>
    </font>
    <font>
      <u/>
      <sz val="22"/>
      <color rgb="FFC00000"/>
      <name val="Consolas"/>
      <family val="3"/>
    </font>
    <font>
      <b/>
      <sz val="20"/>
      <color rgb="FFC00000"/>
      <name val="Consolas"/>
      <family val="3"/>
    </font>
    <font>
      <sz val="36"/>
      <name val="Consolas"/>
      <family val="3"/>
    </font>
    <font>
      <b/>
      <sz val="14"/>
      <name val="Consolas"/>
      <family val="3"/>
    </font>
    <font>
      <sz val="16"/>
      <color rgb="FF0070C0"/>
      <name val="Consolas"/>
      <family val="3"/>
    </font>
    <font>
      <b/>
      <sz val="16"/>
      <color rgb="FF00B050"/>
      <name val="Consolas"/>
      <family val="3"/>
    </font>
    <font>
      <b/>
      <sz val="26"/>
      <name val="Consolas"/>
      <family val="3"/>
    </font>
    <font>
      <b/>
      <sz val="16"/>
      <color indexed="10"/>
      <name val="Consolas"/>
      <family val="3"/>
    </font>
    <font>
      <sz val="24"/>
      <color rgb="FFFF0000"/>
      <name val="Consolas"/>
      <family val="3"/>
    </font>
    <font>
      <b/>
      <sz val="24"/>
      <color rgb="FF92D050"/>
      <name val="Consolas"/>
      <family val="3"/>
    </font>
    <font>
      <b/>
      <sz val="20"/>
      <color rgb="FFFF0000"/>
      <name val="Consolas"/>
      <family val="3"/>
    </font>
    <font>
      <b/>
      <sz val="22"/>
      <color rgb="FFFF0000"/>
      <name val="Consolas"/>
      <family val="3"/>
    </font>
    <font>
      <sz val="15"/>
      <color rgb="FFFF0000"/>
      <name val="Consolas"/>
      <family val="3"/>
    </font>
  </fonts>
  <fills count="2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165" fontId="4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21" fillId="3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" fillId="8" borderId="0" xfId="0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horizontal="right" vertical="center"/>
    </xf>
    <xf numFmtId="164" fontId="3" fillId="8" borderId="0" xfId="0" applyNumberFormat="1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horizontal="right" vertical="center"/>
    </xf>
    <xf numFmtId="164" fontId="3" fillId="9" borderId="0" xfId="0" applyNumberFormat="1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164" fontId="3" fillId="7" borderId="0" xfId="0" applyNumberFormat="1" applyFont="1" applyFill="1" applyBorder="1" applyAlignment="1">
      <alignment horizontal="right" vertical="center"/>
    </xf>
    <xf numFmtId="164" fontId="3" fillId="7" borderId="0" xfId="0" applyNumberFormat="1" applyFont="1" applyFill="1" applyBorder="1" applyAlignment="1">
      <alignment vertical="center"/>
    </xf>
    <xf numFmtId="164" fontId="3" fillId="7" borderId="0" xfId="0" applyNumberFormat="1" applyFont="1" applyFill="1" applyBorder="1" applyAlignment="1">
      <alignment horizontal="lef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horizontal="left" vertical="center"/>
    </xf>
    <xf numFmtId="164" fontId="16" fillId="4" borderId="0" xfId="0" applyNumberFormat="1" applyFont="1" applyFill="1" applyBorder="1" applyAlignment="1">
      <alignment horizontal="right" vertical="center"/>
    </xf>
    <xf numFmtId="164" fontId="16" fillId="4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/>
    </xf>
    <xf numFmtId="0" fontId="16" fillId="7" borderId="0" xfId="0" applyFont="1" applyFill="1" applyBorder="1" applyAlignment="1">
      <alignment vertical="center"/>
    </xf>
    <xf numFmtId="164" fontId="16" fillId="7" borderId="0" xfId="0" applyNumberFormat="1" applyFont="1" applyFill="1" applyBorder="1" applyAlignment="1">
      <alignment horizontal="right" vertical="center"/>
    </xf>
    <xf numFmtId="164" fontId="16" fillId="7" borderId="0" xfId="0" applyNumberFormat="1" applyFont="1" applyFill="1" applyBorder="1" applyAlignment="1">
      <alignment vertical="center"/>
    </xf>
    <xf numFmtId="165" fontId="5" fillId="7" borderId="0" xfId="0" applyNumberFormat="1" applyFont="1" applyFill="1" applyBorder="1" applyAlignment="1">
      <alignment horizontal="right" vertical="center"/>
    </xf>
    <xf numFmtId="165" fontId="4" fillId="7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4" fontId="6" fillId="7" borderId="0" xfId="0" applyNumberFormat="1" applyFont="1" applyFill="1" applyBorder="1" applyAlignment="1">
      <alignment horizontal="right" vertical="center"/>
    </xf>
    <xf numFmtId="164" fontId="5" fillId="7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textRotation="90"/>
    </xf>
    <xf numFmtId="0" fontId="28" fillId="13" borderId="1" xfId="0" applyFont="1" applyFill="1" applyBorder="1" applyAlignment="1">
      <alignment horizontal="center" textRotation="90"/>
    </xf>
    <xf numFmtId="0" fontId="28" fillId="14" borderId="1" xfId="0" applyFont="1" applyFill="1" applyBorder="1" applyAlignment="1">
      <alignment horizontal="center" textRotation="90"/>
    </xf>
    <xf numFmtId="0" fontId="28" fillId="15" borderId="1" xfId="0" applyFont="1" applyFill="1" applyBorder="1" applyAlignment="1">
      <alignment horizontal="center" textRotation="90"/>
    </xf>
    <xf numFmtId="0" fontId="28" fillId="16" borderId="1" xfId="0" applyFont="1" applyFill="1" applyBorder="1" applyAlignment="1">
      <alignment horizontal="center" textRotation="90"/>
    </xf>
    <xf numFmtId="0" fontId="28" fillId="17" borderId="1" xfId="0" applyFont="1" applyFill="1" applyBorder="1" applyAlignment="1">
      <alignment horizontal="center" textRotation="90"/>
    </xf>
    <xf numFmtId="0" fontId="28" fillId="18" borderId="1" xfId="0" applyFont="1" applyFill="1" applyBorder="1" applyAlignment="1">
      <alignment horizontal="center" textRotation="90"/>
    </xf>
    <xf numFmtId="0" fontId="28" fillId="12" borderId="1" xfId="0" applyFont="1" applyFill="1" applyBorder="1" applyAlignment="1">
      <alignment horizontal="center" textRotation="90"/>
    </xf>
    <xf numFmtId="0" fontId="28" fillId="6" borderId="1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8" fillId="19" borderId="1" xfId="0" applyFont="1" applyFill="1" applyBorder="1" applyAlignment="1">
      <alignment horizontal="center" textRotation="90"/>
    </xf>
    <xf numFmtId="0" fontId="28" fillId="20" borderId="1" xfId="0" applyFont="1" applyFill="1" applyBorder="1" applyAlignment="1">
      <alignment horizontal="center" textRotation="90"/>
    </xf>
    <xf numFmtId="0" fontId="41" fillId="0" borderId="0" xfId="0" applyFont="1" applyFill="1" applyBorder="1" applyAlignment="1">
      <alignment vertical="center"/>
    </xf>
    <xf numFmtId="0" fontId="28" fillId="21" borderId="1" xfId="0" applyFont="1" applyFill="1" applyBorder="1" applyAlignment="1">
      <alignment horizontal="center" textRotation="90"/>
    </xf>
    <xf numFmtId="0" fontId="28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vertical="center"/>
    </xf>
    <xf numFmtId="0" fontId="16" fillId="26" borderId="0" xfId="0" applyFont="1" applyFill="1" applyBorder="1" applyAlignment="1">
      <alignment vertical="center"/>
    </xf>
    <xf numFmtId="0" fontId="16" fillId="26" borderId="0" xfId="0" applyFont="1" applyFill="1" applyBorder="1" applyAlignment="1">
      <alignment horizontal="left" vertical="center"/>
    </xf>
    <xf numFmtId="0" fontId="3" fillId="26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24" fillId="11" borderId="3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30" fillId="0" borderId="0" xfId="0" applyFont="1" applyFill="1" applyBorder="1" applyAlignment="1"/>
    <xf numFmtId="0" fontId="26" fillId="0" borderId="3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8" fillId="0" borderId="3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0" fontId="22" fillId="0" borderId="0" xfId="0" applyFont="1" applyFill="1" applyBorder="1" applyAlignment="1"/>
    <xf numFmtId="0" fontId="2" fillId="0" borderId="0" xfId="0" applyFont="1" applyBorder="1" applyAlignment="1"/>
    <xf numFmtId="0" fontId="30" fillId="0" borderId="0" xfId="0" applyFont="1" applyBorder="1" applyAlignment="1"/>
    <xf numFmtId="0" fontId="27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0" fillId="0" borderId="0" xfId="0" applyAlignment="1"/>
    <xf numFmtId="0" fontId="43" fillId="0" borderId="0" xfId="0" applyFont="1" applyBorder="1" applyAlignment="1">
      <alignment horizontal="left"/>
    </xf>
    <xf numFmtId="165" fontId="36" fillId="0" borderId="0" xfId="0" applyNumberFormat="1" applyFont="1" applyBorder="1" applyAlignment="1">
      <alignment horizontal="right"/>
    </xf>
    <xf numFmtId="0" fontId="28" fillId="27" borderId="1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left" vertical="center"/>
    </xf>
    <xf numFmtId="166" fontId="28" fillId="7" borderId="1" xfId="0" applyNumberFormat="1" applyFont="1" applyFill="1" applyBorder="1" applyAlignment="1">
      <alignment horizontal="left" vertical="center"/>
    </xf>
    <xf numFmtId="168" fontId="27" fillId="7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6" fontId="28" fillId="0" borderId="1" xfId="0" applyNumberFormat="1" applyFont="1" applyFill="1" applyBorder="1" applyAlignment="1">
      <alignment horizontal="left" vertical="center"/>
    </xf>
    <xf numFmtId="168" fontId="27" fillId="0" borderId="1" xfId="0" applyNumberFormat="1" applyFont="1" applyFill="1" applyBorder="1" applyAlignment="1">
      <alignment horizontal="right" vertical="center"/>
    </xf>
    <xf numFmtId="164" fontId="27" fillId="0" borderId="1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left" vertical="center"/>
    </xf>
    <xf numFmtId="168" fontId="13" fillId="0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6" fontId="28" fillId="22" borderId="1" xfId="0" applyNumberFormat="1" applyFont="1" applyFill="1" applyBorder="1" applyAlignment="1">
      <alignment horizontal="left" vertical="center"/>
    </xf>
    <xf numFmtId="168" fontId="27" fillId="22" borderId="1" xfId="0" applyNumberFormat="1" applyFont="1" applyFill="1" applyBorder="1" applyAlignment="1">
      <alignment horizontal="right" vertical="center"/>
    </xf>
    <xf numFmtId="0" fontId="27" fillId="14" borderId="1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left" vertical="center"/>
    </xf>
    <xf numFmtId="49" fontId="22" fillId="5" borderId="0" xfId="0" applyNumberFormat="1" applyFont="1" applyFill="1" applyBorder="1" applyAlignment="1">
      <alignment horizontal="left" vertical="center"/>
    </xf>
    <xf numFmtId="49" fontId="32" fillId="5" borderId="0" xfId="0" applyNumberFormat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39" fillId="5" borderId="0" xfId="0" applyNumberFormat="1" applyFont="1" applyFill="1" applyBorder="1" applyAlignment="1">
      <alignment horizontal="left" vertical="center"/>
    </xf>
    <xf numFmtId="49" fontId="32" fillId="5" borderId="0" xfId="0" applyNumberFormat="1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166" fontId="28" fillId="6" borderId="1" xfId="0" applyNumberFormat="1" applyFont="1" applyFill="1" applyBorder="1" applyAlignment="1">
      <alignment horizontal="left" vertical="center"/>
    </xf>
    <xf numFmtId="168" fontId="27" fillId="6" borderId="1" xfId="0" applyNumberFormat="1" applyFont="1" applyFill="1" applyBorder="1" applyAlignment="1">
      <alignment horizontal="right" vertical="center"/>
    </xf>
    <xf numFmtId="0" fontId="28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7" fillId="27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27" fillId="21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7" fillId="18" borderId="1" xfId="0" applyFont="1" applyFill="1" applyBorder="1" applyAlignment="1">
      <alignment horizontal="center" vertical="center"/>
    </xf>
    <xf numFmtId="166" fontId="28" fillId="23" borderId="1" xfId="0" applyNumberFormat="1" applyFont="1" applyFill="1" applyBorder="1" applyAlignment="1">
      <alignment horizontal="left" vertical="center"/>
    </xf>
    <xf numFmtId="168" fontId="27" fillId="23" borderId="1" xfId="0" applyNumberFormat="1" applyFont="1" applyFill="1" applyBorder="1" applyAlignment="1">
      <alignment horizontal="right" vertical="center"/>
    </xf>
    <xf numFmtId="0" fontId="28" fillId="23" borderId="1" xfId="0" applyFont="1" applyFill="1" applyBorder="1" applyAlignment="1">
      <alignment vertical="center"/>
    </xf>
    <xf numFmtId="0" fontId="27" fillId="23" borderId="1" xfId="0" applyFont="1" applyFill="1" applyBorder="1" applyAlignment="1">
      <alignment vertical="center"/>
    </xf>
    <xf numFmtId="167" fontId="27" fillId="7" borderId="1" xfId="0" applyNumberFormat="1" applyFont="1" applyFill="1" applyBorder="1" applyAlignment="1">
      <alignment horizontal="center" vertical="center"/>
    </xf>
    <xf numFmtId="0" fontId="27" fillId="24" borderId="1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66" fontId="28" fillId="15" borderId="1" xfId="0" applyNumberFormat="1" applyFont="1" applyFill="1" applyBorder="1" applyAlignment="1">
      <alignment horizontal="left" vertical="center"/>
    </xf>
    <xf numFmtId="168" fontId="27" fillId="15" borderId="1" xfId="0" applyNumberFormat="1" applyFont="1" applyFill="1" applyBorder="1" applyAlignment="1">
      <alignment horizontal="right" vertical="center"/>
    </xf>
    <xf numFmtId="0" fontId="28" fillId="15" borderId="1" xfId="0" applyFont="1" applyFill="1" applyBorder="1" applyAlignment="1">
      <alignment vertical="center"/>
    </xf>
    <xf numFmtId="0" fontId="27" fillId="15" borderId="1" xfId="0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6" fontId="7" fillId="7" borderId="1" xfId="0" applyNumberFormat="1" applyFont="1" applyFill="1" applyBorder="1" applyAlignment="1">
      <alignment horizontal="left" vertical="center"/>
    </xf>
    <xf numFmtId="168" fontId="13" fillId="7" borderId="1" xfId="0" applyNumberFormat="1" applyFont="1" applyFill="1" applyBorder="1" applyAlignment="1">
      <alignment horizontal="right" vertical="center"/>
    </xf>
    <xf numFmtId="0" fontId="45" fillId="0" borderId="1" xfId="0" applyFont="1" applyFill="1" applyBorder="1" applyAlignment="1">
      <alignment vertical="center"/>
    </xf>
    <xf numFmtId="0" fontId="45" fillId="0" borderId="2" xfId="0" applyFont="1" applyFill="1" applyBorder="1" applyAlignment="1">
      <alignment horizontal="left" vertical="center"/>
    </xf>
    <xf numFmtId="0" fontId="27" fillId="25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27" fillId="0" borderId="1" xfId="0" applyFont="1" applyFill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>
      <alignment vertical="center"/>
    </xf>
    <xf numFmtId="0" fontId="28" fillId="6" borderId="1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vertical="center"/>
    </xf>
    <xf numFmtId="167" fontId="28" fillId="7" borderId="1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vertical="center"/>
    </xf>
    <xf numFmtId="0" fontId="28" fillId="27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20" fontId="27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2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165" fontId="27" fillId="5" borderId="13" xfId="0" applyNumberFormat="1" applyFont="1" applyFill="1" applyBorder="1" applyAlignment="1">
      <alignment horizontal="right" vertical="center"/>
    </xf>
    <xf numFmtId="0" fontId="34" fillId="5" borderId="14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5" fontId="27" fillId="0" borderId="8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65" fontId="27" fillId="0" borderId="8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165" fontId="27" fillId="5" borderId="8" xfId="0" applyNumberFormat="1" applyFont="1" applyFill="1" applyBorder="1" applyAlignment="1">
      <alignment horizontal="right" vertical="center"/>
    </xf>
    <xf numFmtId="0" fontId="34" fillId="5" borderId="0" xfId="0" applyFont="1" applyFill="1" applyBorder="1" applyAlignment="1">
      <alignment vertical="center"/>
    </xf>
    <xf numFmtId="165" fontId="27" fillId="0" borderId="10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27" fillId="5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165" fontId="27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64" fontId="6" fillId="0" borderId="0" xfId="1" applyNumberFormat="1" applyFont="1" applyAlignment="1">
      <alignment horizontal="left" vertical="center"/>
    </xf>
    <xf numFmtId="0" fontId="48" fillId="0" borderId="0" xfId="1" applyFont="1" applyAlignment="1">
      <alignment vertical="center"/>
    </xf>
    <xf numFmtId="166" fontId="10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49" fontId="10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165" fontId="6" fillId="0" borderId="0" xfId="1" applyNumberFormat="1" applyFont="1" applyAlignment="1">
      <alignment horizontal="right" vertical="center"/>
    </xf>
    <xf numFmtId="3" fontId="49" fillId="0" borderId="0" xfId="1" applyNumberFormat="1" applyFont="1" applyAlignment="1" applyProtection="1">
      <alignment horizontal="center" vertical="center"/>
      <protection locked="0"/>
    </xf>
    <xf numFmtId="3" fontId="8" fillId="0" borderId="0" xfId="1" applyNumberFormat="1" applyFont="1" applyAlignment="1" applyProtection="1">
      <alignment horizontal="left" vertical="center"/>
      <protection locked="0"/>
    </xf>
    <xf numFmtId="0" fontId="27" fillId="19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2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7" fillId="28" borderId="1" xfId="0" applyFont="1" applyFill="1" applyBorder="1" applyAlignment="1">
      <alignment horizontal="center" vertical="center"/>
    </xf>
    <xf numFmtId="0" fontId="28" fillId="28" borderId="1" xfId="0" applyFont="1" applyFill="1" applyBorder="1" applyAlignment="1">
      <alignment horizontal="center" textRotation="90"/>
    </xf>
    <xf numFmtId="165" fontId="6" fillId="0" borderId="0" xfId="1" applyNumberFormat="1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center" vertical="center"/>
    </xf>
    <xf numFmtId="168" fontId="27" fillId="7" borderId="0" xfId="0" applyNumberFormat="1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6" fontId="10" fillId="0" borderId="11" xfId="1" applyNumberFormat="1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0" fontId="29" fillId="7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25" fillId="1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2" defaultPivotStyle="PivotStyleLight16"/>
  <colors>
    <mruColors>
      <color rgb="FF99FFCC"/>
      <color rgb="FFFFCCFF"/>
      <color rgb="FFFF66FF"/>
      <color rgb="FF9966FF"/>
      <color rgb="FF00CC00"/>
      <color rgb="FFFFFF00"/>
      <color rgb="FF00FFFF"/>
      <color rgb="FFCCFF66"/>
      <color rgb="FFFF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1349374</xdr:colOff>
      <xdr:row>366</xdr:row>
      <xdr:rowOff>304799</xdr:rowOff>
    </xdr:from>
    <xdr:to>
      <xdr:col>19</xdr:col>
      <xdr:colOff>47625</xdr:colOff>
      <xdr:row>370</xdr:row>
      <xdr:rowOff>174624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 flipV="1">
          <a:off x="2143124" y="114477799"/>
          <a:ext cx="15748001" cy="1187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Reservierungen für div. Quali + RL-Bewerbe + Senioren sind vorläufig,</a:t>
          </a:r>
        </a:p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Die definitive Bestellung ist erst nach dem jeweiligen Nennschluss möglich, weil erst dann abhängig von Nennungsanzahl, Altersgruppen bei Senioren und sinngemäß die Hallen und Termine fixiert werden können.</a:t>
          </a:r>
        </a:p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Auch mehrere Termine an einzelnen Spieltagen in einzelnen Hallen (Bahnenpflege) sind möglich bzw. vorgesehen.</a:t>
          </a:r>
        </a:p>
      </xdr:txBody>
    </xdr:sp>
    <xdr:clientData/>
  </xdr:two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919960" y="995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329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184731" cy="264560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339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330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4" name="Textfeld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335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331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332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333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336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361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738D41A1-DDDE-42FA-8CC2-45117159024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8FD9A55A-6C21-450A-A9A9-036BDAAB5E7E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7076105A-E233-4301-804E-56123C0B950A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4810249D-9BF1-4D7E-8066-E48323B74AB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5F97E8F4-050A-4758-92EE-0100459C86E7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1905679</xdr:colOff>
      <xdr:row>77</xdr:row>
      <xdr:rowOff>223378</xdr:rowOff>
    </xdr:from>
    <xdr:ext cx="13926777" cy="3191836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80C2E2E0-1035-4B3D-8B3B-7EFF2D6010CF}"/>
            </a:ext>
          </a:extLst>
        </xdr:cNvPr>
        <xdr:cNvSpPr/>
      </xdr:nvSpPr>
      <xdr:spPr>
        <a:xfrm rot="20402594">
          <a:off x="3569379" y="31300278"/>
          <a:ext cx="13926777" cy="31918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6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HtH 4er und 6er wird in</a:t>
          </a:r>
        </a:p>
        <a:p>
          <a:pPr algn="ctr"/>
          <a:r>
            <a:rPr lang="de-DE" sz="6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der</a:t>
          </a:r>
          <a:r>
            <a:rPr lang="de-DE" sz="6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Saison 2020/2021</a:t>
          </a:r>
        </a:p>
        <a:p>
          <a:pPr algn="ctr"/>
          <a:r>
            <a:rPr lang="de-DE" sz="66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nicht ausgetragen !</a:t>
          </a:r>
          <a:endParaRPr lang="de-DE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35"/>
  <sheetViews>
    <sheetView showGridLines="0" tabSelected="1" showWhiteSpace="0" zoomScale="60" zoomScaleNormal="60" zoomScaleSheetLayoutView="25" workbookViewId="0">
      <pane ySplit="3" topLeftCell="A4" activePane="bottomLeft" state="frozen"/>
      <selection pane="bottomLeft" activeCell="A4" sqref="A4"/>
    </sheetView>
  </sheetViews>
  <sheetFormatPr baseColWidth="10" defaultColWidth="11.453125" defaultRowHeight="28" x14ac:dyDescent="0.6"/>
  <cols>
    <col min="1" max="1" width="12" style="140" customWidth="1"/>
    <col min="2" max="2" width="25.7265625" style="141" customWidth="1"/>
    <col min="3" max="3" width="70.7265625" style="135" customWidth="1"/>
    <col min="4" max="4" width="30.81640625" style="137" customWidth="1"/>
    <col min="5" max="5" width="9.26953125" style="138" customWidth="1"/>
    <col min="6" max="6" width="22.7265625" style="137" customWidth="1"/>
    <col min="7" max="7" width="11.7265625" style="138" customWidth="1"/>
    <col min="8" max="8" width="10" style="138" customWidth="1"/>
    <col min="9" max="21" width="6.7265625" style="138" customWidth="1"/>
    <col min="22" max="22" width="10.7265625" style="135" customWidth="1"/>
    <col min="23" max="26" width="11.453125" style="136"/>
    <col min="27" max="16384" width="11.453125" style="135"/>
  </cols>
  <sheetData>
    <row r="1" spans="1:33" s="123" customFormat="1" ht="50.15" customHeight="1" thickBot="1" x14ac:dyDescent="1">
      <c r="A1" s="122" t="s">
        <v>79</v>
      </c>
      <c r="B1" s="333" t="s">
        <v>140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5"/>
      <c r="W1" s="124"/>
      <c r="X1" s="124"/>
      <c r="Y1" s="124"/>
      <c r="Z1" s="124"/>
    </row>
    <row r="2" spans="1:33" s="123" customFormat="1" ht="25" customHeight="1" x14ac:dyDescent="0.95">
      <c r="A2" s="125"/>
      <c r="B2" s="126"/>
      <c r="C2" s="127"/>
      <c r="D2" s="128"/>
      <c r="E2" s="129"/>
      <c r="F2" s="128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W2" s="124"/>
      <c r="X2" s="124"/>
      <c r="Y2" s="124"/>
      <c r="Z2" s="124"/>
      <c r="AC2" s="130"/>
    </row>
    <row r="3" spans="1:33" s="132" customFormat="1" ht="90" customHeight="1" x14ac:dyDescent="0.65">
      <c r="A3" s="131"/>
      <c r="B3" s="114" t="s">
        <v>105</v>
      </c>
      <c r="C3" s="113"/>
      <c r="D3" s="113"/>
      <c r="E3" s="96" t="s">
        <v>100</v>
      </c>
      <c r="F3" s="114" t="s">
        <v>98</v>
      </c>
      <c r="G3" s="96" t="s">
        <v>99</v>
      </c>
      <c r="H3" s="96" t="s">
        <v>99</v>
      </c>
      <c r="I3" s="142" t="s">
        <v>234</v>
      </c>
      <c r="J3" s="97" t="s">
        <v>101</v>
      </c>
      <c r="K3" s="98" t="s">
        <v>94</v>
      </c>
      <c r="L3" s="112" t="s">
        <v>136</v>
      </c>
      <c r="M3" s="99" t="s">
        <v>235</v>
      </c>
      <c r="N3" s="100" t="s">
        <v>236</v>
      </c>
      <c r="O3" s="101" t="s">
        <v>102</v>
      </c>
      <c r="P3" s="102" t="s">
        <v>124</v>
      </c>
      <c r="Q3" s="110" t="s">
        <v>22</v>
      </c>
      <c r="R3" s="103" t="s">
        <v>33</v>
      </c>
      <c r="S3" s="285" t="s">
        <v>106</v>
      </c>
      <c r="T3" s="104" t="s">
        <v>103</v>
      </c>
      <c r="U3" s="109" t="s">
        <v>104</v>
      </c>
      <c r="W3" s="133"/>
      <c r="X3" s="133"/>
      <c r="Y3" s="133"/>
      <c r="Z3" s="133"/>
      <c r="AC3" s="134"/>
    </row>
    <row r="4" spans="1:33" s="27" customFormat="1" ht="25" customHeight="1" x14ac:dyDescent="0.25">
      <c r="A4" s="144">
        <f>+B4</f>
        <v>44075</v>
      </c>
      <c r="B4" s="145">
        <v>44075</v>
      </c>
      <c r="C4" s="146"/>
      <c r="D4" s="146"/>
      <c r="E4" s="147"/>
      <c r="F4" s="146"/>
      <c r="G4" s="147"/>
      <c r="H4" s="148"/>
      <c r="I4" s="147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Z4" s="150"/>
      <c r="AB4" s="151" t="s">
        <v>84</v>
      </c>
    </row>
    <row r="5" spans="1:33" s="27" customFormat="1" ht="25" customHeight="1" x14ac:dyDescent="0.25">
      <c r="A5" s="144">
        <f>+B5</f>
        <v>44076</v>
      </c>
      <c r="B5" s="145">
        <f>+B4+DAY(1)</f>
        <v>44076</v>
      </c>
      <c r="C5" s="152"/>
      <c r="D5" s="153"/>
      <c r="E5" s="147"/>
      <c r="F5" s="146"/>
      <c r="G5" s="147"/>
      <c r="H5" s="148"/>
      <c r="I5" s="147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W5" s="154" t="s">
        <v>89</v>
      </c>
      <c r="X5" s="155"/>
      <c r="Y5" s="155"/>
      <c r="Z5" s="150"/>
      <c r="AB5" s="13" t="s">
        <v>85</v>
      </c>
    </row>
    <row r="6" spans="1:33" s="13" customFormat="1" ht="25" customHeight="1" x14ac:dyDescent="0.25">
      <c r="A6" s="156">
        <f>+B6</f>
        <v>44077</v>
      </c>
      <c r="B6" s="157">
        <f t="shared" ref="B6:B81" si="0">+B5+DAY(1)</f>
        <v>44077</v>
      </c>
      <c r="C6" s="146"/>
      <c r="D6" s="146"/>
      <c r="E6" s="147"/>
      <c r="F6" s="146"/>
      <c r="G6" s="147"/>
      <c r="H6" s="158"/>
      <c r="I6" s="147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30"/>
      <c r="W6" s="159" t="s">
        <v>2</v>
      </c>
      <c r="X6" s="159">
        <v>6</v>
      </c>
      <c r="Y6" s="155"/>
      <c r="Z6" s="159"/>
    </row>
    <row r="7" spans="1:33" s="13" customFormat="1" ht="25" customHeight="1" x14ac:dyDescent="0.25">
      <c r="A7" s="156">
        <f t="shared" ref="A7:A82" si="1">+B7</f>
        <v>44078</v>
      </c>
      <c r="B7" s="157">
        <f t="shared" si="0"/>
        <v>44078</v>
      </c>
      <c r="C7" s="178" t="s">
        <v>257</v>
      </c>
      <c r="D7" s="146"/>
      <c r="E7" s="147"/>
      <c r="F7" s="146" t="s">
        <v>163</v>
      </c>
      <c r="G7" s="147"/>
      <c r="H7" s="148"/>
      <c r="I7" s="147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281"/>
      <c r="U7" s="149"/>
      <c r="V7" s="30"/>
      <c r="W7" s="159" t="s">
        <v>3</v>
      </c>
      <c r="X7" s="159">
        <v>8</v>
      </c>
      <c r="Y7" s="159"/>
      <c r="Z7" s="159"/>
      <c r="AB7" s="27" t="s">
        <v>75</v>
      </c>
      <c r="AC7" s="27"/>
      <c r="AD7" s="27"/>
      <c r="AE7" s="27"/>
      <c r="AF7" s="27"/>
      <c r="AG7" s="27"/>
    </row>
    <row r="8" spans="1:33" s="13" customFormat="1" ht="25" customHeight="1" x14ac:dyDescent="0.25">
      <c r="A8" s="156">
        <f t="shared" si="1"/>
        <v>44079</v>
      </c>
      <c r="B8" s="157">
        <f t="shared" si="0"/>
        <v>44079</v>
      </c>
      <c r="C8" s="178" t="str">
        <f>+C7</f>
        <v>Salzburger Bowling Festspiele</v>
      </c>
      <c r="D8" s="146"/>
      <c r="E8" s="147"/>
      <c r="F8" s="146" t="s">
        <v>163</v>
      </c>
      <c r="G8" s="147"/>
      <c r="H8" s="148"/>
      <c r="I8" s="147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281"/>
      <c r="U8" s="149"/>
      <c r="V8" s="30"/>
      <c r="W8" s="161" t="s">
        <v>57</v>
      </c>
      <c r="X8" s="161">
        <v>10</v>
      </c>
      <c r="Y8" s="159"/>
      <c r="Z8" s="159"/>
      <c r="AB8" s="13" t="s">
        <v>76</v>
      </c>
    </row>
    <row r="9" spans="1:33" s="167" customFormat="1" ht="25" customHeight="1" x14ac:dyDescent="0.25">
      <c r="A9" s="162">
        <f t="shared" si="1"/>
        <v>44080</v>
      </c>
      <c r="B9" s="163">
        <f t="shared" si="0"/>
        <v>44080</v>
      </c>
      <c r="C9" s="178" t="str">
        <f>+C7</f>
        <v>Salzburger Bowling Festspiele</v>
      </c>
      <c r="D9" s="146"/>
      <c r="E9" s="164"/>
      <c r="F9" s="165" t="s">
        <v>163</v>
      </c>
      <c r="G9" s="244"/>
      <c r="H9" s="148"/>
      <c r="I9" s="147"/>
      <c r="J9" s="149"/>
      <c r="K9" s="166"/>
      <c r="L9" s="149"/>
      <c r="M9" s="149"/>
      <c r="N9" s="149"/>
      <c r="O9" s="149"/>
      <c r="P9" s="149"/>
      <c r="Q9" s="149"/>
      <c r="R9" s="149"/>
      <c r="S9" s="149"/>
      <c r="T9" s="281"/>
      <c r="U9" s="149"/>
      <c r="W9" s="159" t="s">
        <v>72</v>
      </c>
      <c r="X9" s="159">
        <v>5</v>
      </c>
      <c r="Y9" s="30"/>
      <c r="Z9" s="155"/>
    </row>
    <row r="10" spans="1:33" s="30" customFormat="1" ht="25" customHeight="1" x14ac:dyDescent="0.25">
      <c r="A10" s="156">
        <f t="shared" si="1"/>
        <v>44081</v>
      </c>
      <c r="B10" s="157">
        <f t="shared" si="0"/>
        <v>44081</v>
      </c>
      <c r="C10" s="146"/>
      <c r="D10" s="146"/>
      <c r="E10" s="164"/>
      <c r="F10" s="146"/>
      <c r="G10" s="244"/>
      <c r="H10" s="148"/>
      <c r="I10" s="147"/>
      <c r="J10" s="147"/>
      <c r="K10" s="147"/>
      <c r="L10" s="147"/>
      <c r="M10" s="147"/>
      <c r="N10" s="149"/>
      <c r="O10" s="149"/>
      <c r="P10" s="149"/>
      <c r="Q10" s="149"/>
      <c r="R10" s="149"/>
      <c r="S10" s="149"/>
      <c r="T10" s="149"/>
      <c r="U10" s="149"/>
      <c r="W10" s="159" t="s">
        <v>73</v>
      </c>
      <c r="X10" s="159">
        <v>8</v>
      </c>
      <c r="Y10" s="159"/>
      <c r="Z10" s="159"/>
    </row>
    <row r="11" spans="1:33" s="13" customFormat="1" ht="25" customHeight="1" x14ac:dyDescent="0.25">
      <c r="A11" s="156">
        <f t="shared" si="1"/>
        <v>44082</v>
      </c>
      <c r="B11" s="157">
        <f>+B10+DAY(1)</f>
        <v>44082</v>
      </c>
      <c r="C11" s="146"/>
      <c r="D11" s="146"/>
      <c r="E11" s="164"/>
      <c r="F11" s="146"/>
      <c r="G11" s="244"/>
      <c r="H11" s="148"/>
      <c r="I11" s="172"/>
      <c r="J11" s="172"/>
      <c r="K11" s="147"/>
      <c r="L11" s="147"/>
      <c r="M11" s="147"/>
      <c r="N11" s="149"/>
      <c r="O11" s="149"/>
      <c r="P11" s="149"/>
      <c r="Q11" s="149"/>
      <c r="R11" s="149"/>
      <c r="S11" s="149"/>
      <c r="T11" s="149"/>
      <c r="U11" s="149"/>
      <c r="V11" s="30"/>
      <c r="W11" s="13" t="s">
        <v>305</v>
      </c>
      <c r="X11" s="13">
        <v>7</v>
      </c>
      <c r="Y11" s="171">
        <f>SUM(X6:X11)</f>
        <v>44</v>
      </c>
      <c r="Z11" s="159"/>
    </row>
    <row r="12" spans="1:33" s="30" customFormat="1" ht="25" customHeight="1" x14ac:dyDescent="0.25">
      <c r="A12" s="182">
        <f t="shared" si="1"/>
        <v>44083</v>
      </c>
      <c r="B12" s="183">
        <f t="shared" si="0"/>
        <v>44083</v>
      </c>
      <c r="C12" s="184" t="s">
        <v>209</v>
      </c>
      <c r="D12" s="185"/>
      <c r="E12" s="164"/>
      <c r="F12" s="146"/>
      <c r="G12" s="147"/>
      <c r="H12" s="148"/>
      <c r="I12" s="186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Z12" s="174"/>
      <c r="AA12" s="175"/>
      <c r="AB12" s="176"/>
      <c r="AC12" s="177"/>
    </row>
    <row r="13" spans="1:33" s="30" customFormat="1" ht="25" customHeight="1" x14ac:dyDescent="0.25">
      <c r="A13" s="156">
        <f t="shared" si="1"/>
        <v>44084</v>
      </c>
      <c r="B13" s="157">
        <f t="shared" si="0"/>
        <v>44084</v>
      </c>
      <c r="C13" s="146"/>
      <c r="D13" s="146"/>
      <c r="E13" s="164"/>
      <c r="F13" s="146"/>
      <c r="G13" s="147"/>
      <c r="H13" s="148"/>
      <c r="I13" s="147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W13" s="154" t="s">
        <v>88</v>
      </c>
      <c r="X13" s="150"/>
      <c r="Z13" s="174"/>
      <c r="AA13" s="175"/>
      <c r="AB13" s="176"/>
      <c r="AC13" s="177"/>
    </row>
    <row r="14" spans="1:33" s="30" customFormat="1" ht="25" customHeight="1" x14ac:dyDescent="0.25">
      <c r="A14" s="156">
        <f t="shared" si="1"/>
        <v>44085</v>
      </c>
      <c r="B14" s="157">
        <f t="shared" si="0"/>
        <v>44085</v>
      </c>
      <c r="C14" s="146"/>
      <c r="D14" s="146"/>
      <c r="E14" s="164"/>
      <c r="F14" s="146"/>
      <c r="G14" s="147"/>
      <c r="H14" s="148"/>
      <c r="I14" s="147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W14" s="150" t="s">
        <v>2</v>
      </c>
      <c r="X14" s="150">
        <v>7</v>
      </c>
      <c r="Z14" s="174"/>
      <c r="AA14" s="175"/>
      <c r="AB14" s="176"/>
      <c r="AC14" s="177"/>
    </row>
    <row r="15" spans="1:33" s="30" customFormat="1" ht="25" customHeight="1" x14ac:dyDescent="0.25">
      <c r="A15" s="156">
        <f t="shared" si="1"/>
        <v>44086</v>
      </c>
      <c r="B15" s="157">
        <f t="shared" si="0"/>
        <v>44086</v>
      </c>
      <c r="C15" s="178"/>
      <c r="D15" s="146"/>
      <c r="E15" s="164"/>
      <c r="F15" s="146"/>
      <c r="G15" s="244"/>
      <c r="H15" s="148"/>
      <c r="I15" s="147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7"/>
      <c r="W15" s="159" t="s">
        <v>3</v>
      </c>
      <c r="X15" s="159">
        <v>8</v>
      </c>
      <c r="Z15" s="174"/>
      <c r="AA15" s="175"/>
      <c r="AB15" s="176"/>
      <c r="AC15" s="177"/>
    </row>
    <row r="16" spans="1:33" s="30" customFormat="1" ht="25" customHeight="1" x14ac:dyDescent="0.25">
      <c r="A16" s="162">
        <f t="shared" si="1"/>
        <v>44087</v>
      </c>
      <c r="B16" s="163">
        <f>+B15+DAY(1)</f>
        <v>44087</v>
      </c>
      <c r="C16" s="146" t="s">
        <v>310</v>
      </c>
      <c r="D16" s="146" t="s">
        <v>286</v>
      </c>
      <c r="E16" s="164" t="s">
        <v>179</v>
      </c>
      <c r="F16" s="165" t="s">
        <v>142</v>
      </c>
      <c r="G16" s="244">
        <v>0.41666666666666669</v>
      </c>
      <c r="H16" s="148"/>
      <c r="I16" s="147"/>
      <c r="J16" s="149"/>
      <c r="K16" s="170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W16" s="161" t="s">
        <v>57</v>
      </c>
      <c r="X16" s="161">
        <v>8</v>
      </c>
      <c r="Z16" s="179"/>
      <c r="AA16" s="180"/>
      <c r="AB16" s="176"/>
      <c r="AC16" s="177"/>
    </row>
    <row r="17" spans="1:29" s="30" customFormat="1" ht="25" customHeight="1" x14ac:dyDescent="0.25">
      <c r="A17" s="162">
        <f>+B16</f>
        <v>44087</v>
      </c>
      <c r="B17" s="163">
        <f>+B15+DAY(1)</f>
        <v>44087</v>
      </c>
      <c r="C17" s="146" t="s">
        <v>94</v>
      </c>
      <c r="D17" s="146" t="s">
        <v>57</v>
      </c>
      <c r="E17" s="164" t="s">
        <v>179</v>
      </c>
      <c r="F17" s="165" t="s">
        <v>142</v>
      </c>
      <c r="G17" s="244">
        <v>0.5625</v>
      </c>
      <c r="H17" s="148"/>
      <c r="I17" s="147"/>
      <c r="J17" s="149"/>
      <c r="K17" s="170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W17" s="159" t="s">
        <v>72</v>
      </c>
      <c r="X17" s="159">
        <v>5</v>
      </c>
      <c r="Z17" s="179"/>
      <c r="AA17" s="180"/>
      <c r="AB17" s="176"/>
      <c r="AC17" s="177"/>
    </row>
    <row r="18" spans="1:29" s="30" customFormat="1" ht="25" customHeight="1" x14ac:dyDescent="0.25">
      <c r="A18" s="168">
        <f t="shared" si="1"/>
        <v>44088</v>
      </c>
      <c r="B18" s="169">
        <f>+B16+DAY(1)</f>
        <v>44088</v>
      </c>
      <c r="C18" s="146" t="s">
        <v>94</v>
      </c>
      <c r="D18" s="146" t="s">
        <v>287</v>
      </c>
      <c r="E18" s="164" t="s">
        <v>179</v>
      </c>
      <c r="F18" s="146" t="s">
        <v>142</v>
      </c>
      <c r="G18" s="244">
        <v>0.79166666666666663</v>
      </c>
      <c r="H18" s="148"/>
      <c r="I18" s="147"/>
      <c r="J18" s="149"/>
      <c r="K18" s="170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W18" s="155" t="s">
        <v>218</v>
      </c>
      <c r="X18" s="155">
        <v>8</v>
      </c>
      <c r="Z18" s="179"/>
      <c r="AA18" s="180"/>
      <c r="AB18" s="176"/>
      <c r="AC18" s="177"/>
    </row>
    <row r="19" spans="1:29" s="30" customFormat="1" ht="25" customHeight="1" x14ac:dyDescent="0.25">
      <c r="A19" s="168">
        <f t="shared" si="1"/>
        <v>44089</v>
      </c>
      <c r="B19" s="169">
        <f>+B18+DAY(1)</f>
        <v>44089</v>
      </c>
      <c r="C19" s="146" t="s">
        <v>320</v>
      </c>
      <c r="D19" s="146" t="s">
        <v>317</v>
      </c>
      <c r="E19" s="164" t="s">
        <v>179</v>
      </c>
      <c r="F19" s="146" t="s">
        <v>142</v>
      </c>
      <c r="G19" s="244">
        <v>0.79166666666666663</v>
      </c>
      <c r="H19" s="148"/>
      <c r="I19" s="172"/>
      <c r="J19" s="173"/>
      <c r="K19" s="170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W19" s="155" t="s">
        <v>186</v>
      </c>
      <c r="X19" s="155">
        <v>8</v>
      </c>
      <c r="Z19" s="179"/>
      <c r="AA19" s="180"/>
      <c r="AB19" s="176"/>
      <c r="AC19" s="177"/>
    </row>
    <row r="20" spans="1:29" s="187" customFormat="1" ht="25" customHeight="1" x14ac:dyDescent="0.25">
      <c r="A20" s="182">
        <f t="shared" si="1"/>
        <v>44090</v>
      </c>
      <c r="B20" s="183">
        <f t="shared" si="0"/>
        <v>44090</v>
      </c>
      <c r="C20" s="184" t="s">
        <v>208</v>
      </c>
      <c r="D20" s="185"/>
      <c r="E20" s="164"/>
      <c r="F20" s="146"/>
      <c r="G20" s="147"/>
      <c r="H20" s="148"/>
      <c r="I20" s="186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67"/>
      <c r="W20" s="155" t="s">
        <v>37</v>
      </c>
      <c r="X20" s="155">
        <v>6</v>
      </c>
      <c r="Z20" s="179"/>
      <c r="AA20" s="180"/>
      <c r="AB20" s="176"/>
      <c r="AC20" s="177"/>
    </row>
    <row r="21" spans="1:29" s="187" customFormat="1" ht="25" customHeight="1" x14ac:dyDescent="0.25">
      <c r="A21" s="156">
        <f t="shared" si="1"/>
        <v>44091</v>
      </c>
      <c r="B21" s="157">
        <f>+B20+DAY(1)</f>
        <v>44091</v>
      </c>
      <c r="C21" s="146"/>
      <c r="D21" s="146"/>
      <c r="E21" s="164"/>
      <c r="F21" s="146"/>
      <c r="G21" s="147"/>
      <c r="H21" s="148"/>
      <c r="I21" s="147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67"/>
      <c r="W21" s="155" t="s">
        <v>38</v>
      </c>
      <c r="X21" s="155">
        <v>6</v>
      </c>
      <c r="Y21" s="171">
        <f>SUM(X14:X22)</f>
        <v>56</v>
      </c>
      <c r="Z21" s="179"/>
      <c r="AA21" s="180"/>
      <c r="AB21" s="176"/>
      <c r="AC21" s="177"/>
    </row>
    <row r="22" spans="1:29" s="187" customFormat="1" ht="25" customHeight="1" x14ac:dyDescent="0.25">
      <c r="A22" s="156">
        <f t="shared" si="1"/>
        <v>44092</v>
      </c>
      <c r="B22" s="157">
        <f t="shared" si="0"/>
        <v>44092</v>
      </c>
      <c r="C22" s="146"/>
      <c r="D22" s="146"/>
      <c r="E22" s="164"/>
      <c r="F22" s="146"/>
      <c r="G22" s="147"/>
      <c r="H22" s="148"/>
      <c r="I22" s="147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67"/>
      <c r="Z22" s="179"/>
      <c r="AA22" s="180"/>
      <c r="AB22" s="176"/>
      <c r="AC22" s="177"/>
    </row>
    <row r="23" spans="1:29" s="187" customFormat="1" ht="25" customHeight="1" x14ac:dyDescent="0.25">
      <c r="A23" s="156">
        <f t="shared" si="1"/>
        <v>44093</v>
      </c>
      <c r="B23" s="157">
        <f t="shared" si="0"/>
        <v>44093</v>
      </c>
      <c r="C23" s="146"/>
      <c r="D23" s="146"/>
      <c r="E23" s="164"/>
      <c r="F23" s="146"/>
      <c r="G23" s="244"/>
      <c r="H23" s="148"/>
      <c r="I23" s="147"/>
      <c r="J23" s="149"/>
      <c r="K23" s="147"/>
      <c r="L23" s="149"/>
      <c r="M23" s="149"/>
      <c r="N23" s="149"/>
      <c r="O23" s="149"/>
      <c r="P23" s="149"/>
      <c r="Q23" s="149"/>
      <c r="R23" s="149"/>
      <c r="S23" s="149"/>
      <c r="T23" s="149"/>
      <c r="U23" s="147"/>
      <c r="V23" s="167"/>
      <c r="W23" s="154" t="s">
        <v>29</v>
      </c>
      <c r="X23" s="30"/>
      <c r="Y23" s="150"/>
      <c r="Z23" s="179"/>
      <c r="AA23" s="180"/>
      <c r="AB23" s="176"/>
      <c r="AC23" s="177"/>
    </row>
    <row r="24" spans="1:29" s="187" customFormat="1" ht="25" customHeight="1" x14ac:dyDescent="0.25">
      <c r="A24" s="162">
        <f t="shared" si="1"/>
        <v>44094</v>
      </c>
      <c r="B24" s="163">
        <f>+B23+DAY(1)</f>
        <v>44094</v>
      </c>
      <c r="C24" s="146" t="s">
        <v>182</v>
      </c>
      <c r="D24" s="188"/>
      <c r="E24" s="147">
        <v>1</v>
      </c>
      <c r="F24" s="146" t="s">
        <v>142</v>
      </c>
      <c r="G24" s="148">
        <v>0.41666666666666669</v>
      </c>
      <c r="H24" s="148">
        <v>0.5625</v>
      </c>
      <c r="I24" s="147"/>
      <c r="J24" s="149"/>
      <c r="K24" s="149"/>
      <c r="L24" s="149"/>
      <c r="M24" s="149"/>
      <c r="N24" s="149"/>
      <c r="O24" s="149"/>
      <c r="P24" s="192"/>
      <c r="Q24" s="149"/>
      <c r="R24" s="149"/>
      <c r="S24" s="149"/>
      <c r="T24" s="149"/>
      <c r="U24" s="147"/>
      <c r="V24" s="167"/>
      <c r="W24" s="154" t="s">
        <v>88</v>
      </c>
      <c r="X24" s="150"/>
      <c r="Y24" s="150"/>
      <c r="Z24" s="179"/>
      <c r="AA24" s="180"/>
      <c r="AB24" s="176"/>
      <c r="AC24" s="177"/>
    </row>
    <row r="25" spans="1:29" s="187" customFormat="1" ht="25" customHeight="1" x14ac:dyDescent="0.25">
      <c r="A25" s="162">
        <f t="shared" ref="A25" si="2">+B25</f>
        <v>44094</v>
      </c>
      <c r="B25" s="163">
        <f>+B23+DAY(1)</f>
        <v>44094</v>
      </c>
      <c r="C25" s="146" t="s">
        <v>182</v>
      </c>
      <c r="D25" s="188"/>
      <c r="E25" s="147">
        <v>1</v>
      </c>
      <c r="F25" s="146" t="s">
        <v>180</v>
      </c>
      <c r="G25" s="148">
        <v>0.41666666666666669</v>
      </c>
      <c r="H25" s="148">
        <v>0.5625</v>
      </c>
      <c r="I25" s="147"/>
      <c r="J25" s="149"/>
      <c r="K25" s="149"/>
      <c r="L25" s="149"/>
      <c r="M25" s="149"/>
      <c r="N25" s="149"/>
      <c r="O25" s="149"/>
      <c r="P25" s="192"/>
      <c r="Q25" s="149"/>
      <c r="R25" s="149"/>
      <c r="S25" s="149"/>
      <c r="T25" s="149"/>
      <c r="U25" s="147"/>
      <c r="V25" s="167"/>
      <c r="W25" s="159" t="s">
        <v>133</v>
      </c>
      <c r="X25" s="159">
        <v>7</v>
      </c>
      <c r="Y25" s="159"/>
      <c r="Z25" s="179"/>
      <c r="AA25" s="180"/>
      <c r="AB25" s="176"/>
      <c r="AC25" s="177"/>
    </row>
    <row r="26" spans="1:29" s="187" customFormat="1" ht="25" customHeight="1" x14ac:dyDescent="0.25">
      <c r="A26" s="168">
        <f t="shared" si="1"/>
        <v>44095</v>
      </c>
      <c r="B26" s="169">
        <f>+B24+DAY(1)</f>
        <v>44095</v>
      </c>
      <c r="C26" s="146" t="s">
        <v>332</v>
      </c>
      <c r="D26" s="146" t="s">
        <v>288</v>
      </c>
      <c r="E26" s="164" t="s">
        <v>179</v>
      </c>
      <c r="F26" s="146" t="s">
        <v>142</v>
      </c>
      <c r="G26" s="244">
        <v>0.8125</v>
      </c>
      <c r="H26" s="148"/>
      <c r="I26" s="147"/>
      <c r="J26" s="181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67"/>
      <c r="W26" s="159" t="s">
        <v>134</v>
      </c>
      <c r="X26" s="159">
        <v>6</v>
      </c>
      <c r="Z26" s="179"/>
      <c r="AA26" s="180"/>
      <c r="AB26" s="176"/>
      <c r="AC26" s="177"/>
    </row>
    <row r="27" spans="1:29" s="187" customFormat="1" ht="25" customHeight="1" x14ac:dyDescent="0.25">
      <c r="A27" s="156">
        <f t="shared" si="1"/>
        <v>44096</v>
      </c>
      <c r="B27" s="157">
        <f>+B26+DAY(1)</f>
        <v>44096</v>
      </c>
      <c r="C27" s="146"/>
      <c r="D27" s="146"/>
      <c r="E27" s="164"/>
      <c r="F27" s="146"/>
      <c r="G27" s="244"/>
      <c r="H27" s="148"/>
      <c r="I27" s="147"/>
      <c r="J27" s="147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67"/>
      <c r="W27" s="159" t="s">
        <v>135</v>
      </c>
      <c r="X27" s="159"/>
      <c r="Y27" s="171">
        <f>SUM(X25:X27)</f>
        <v>13</v>
      </c>
      <c r="Z27" s="179"/>
      <c r="AA27" s="180"/>
      <c r="AB27" s="176"/>
      <c r="AC27" s="177"/>
    </row>
    <row r="28" spans="1:29" s="187" customFormat="1" ht="25" customHeight="1" x14ac:dyDescent="0.25">
      <c r="A28" s="144">
        <f t="shared" si="1"/>
        <v>44097</v>
      </c>
      <c r="B28" s="145">
        <f>+B27+DAY(1)</f>
        <v>44097</v>
      </c>
      <c r="C28" s="152"/>
      <c r="D28" s="153"/>
      <c r="E28" s="164"/>
      <c r="F28" s="146"/>
      <c r="G28" s="147"/>
      <c r="H28" s="148"/>
      <c r="I28" s="147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67"/>
      <c r="Y28" s="155"/>
      <c r="Z28" s="179"/>
      <c r="AA28" s="180"/>
      <c r="AB28" s="176"/>
      <c r="AC28" s="177"/>
    </row>
    <row r="29" spans="1:29" s="187" customFormat="1" ht="25" customHeight="1" x14ac:dyDescent="0.25">
      <c r="A29" s="156">
        <f t="shared" si="1"/>
        <v>44098</v>
      </c>
      <c r="B29" s="157">
        <f t="shared" si="0"/>
        <v>44098</v>
      </c>
      <c r="C29" s="146" t="s">
        <v>141</v>
      </c>
      <c r="D29" s="146"/>
      <c r="E29" s="164"/>
      <c r="F29" s="146"/>
      <c r="G29" s="147"/>
      <c r="H29" s="148"/>
      <c r="I29" s="147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280"/>
      <c r="V29" s="167"/>
      <c r="W29" s="329" t="s">
        <v>306</v>
      </c>
      <c r="X29" s="30"/>
      <c r="Y29" s="30"/>
      <c r="Z29" s="179"/>
      <c r="AA29" s="180"/>
      <c r="AB29" s="176"/>
      <c r="AC29" s="177"/>
    </row>
    <row r="30" spans="1:29" s="187" customFormat="1" ht="25" customHeight="1" x14ac:dyDescent="0.25">
      <c r="A30" s="156">
        <f t="shared" si="1"/>
        <v>44099</v>
      </c>
      <c r="B30" s="157">
        <f t="shared" si="0"/>
        <v>44099</v>
      </c>
      <c r="C30" s="146" t="s">
        <v>35</v>
      </c>
      <c r="D30" s="146"/>
      <c r="E30" s="147">
        <v>1</v>
      </c>
      <c r="F30" s="146" t="s">
        <v>142</v>
      </c>
      <c r="G30" s="148">
        <v>0.6875</v>
      </c>
      <c r="H30" s="148"/>
      <c r="I30" s="147"/>
      <c r="J30" s="149"/>
      <c r="K30" s="149"/>
      <c r="L30" s="149"/>
      <c r="M30" s="149"/>
      <c r="N30" s="149"/>
      <c r="O30" s="149"/>
      <c r="P30" s="149"/>
      <c r="Q30" s="149"/>
      <c r="R30" s="149"/>
      <c r="S30" s="284"/>
      <c r="T30" s="149"/>
      <c r="U30" s="149"/>
      <c r="V30" s="167"/>
      <c r="W30" s="159" t="s">
        <v>65</v>
      </c>
      <c r="X30" s="159">
        <v>5</v>
      </c>
      <c r="Y30" s="159"/>
      <c r="Z30" s="179"/>
      <c r="AA30" s="180"/>
      <c r="AB30" s="176"/>
      <c r="AC30" s="177"/>
    </row>
    <row r="31" spans="1:29" s="187" customFormat="1" ht="25" customHeight="1" x14ac:dyDescent="0.25">
      <c r="A31" s="156">
        <f t="shared" si="1"/>
        <v>44100</v>
      </c>
      <c r="B31" s="157">
        <f t="shared" si="0"/>
        <v>44100</v>
      </c>
      <c r="C31" s="146"/>
      <c r="D31" s="146"/>
      <c r="E31" s="164"/>
      <c r="F31" s="146"/>
      <c r="G31" s="147"/>
      <c r="H31" s="148"/>
      <c r="I31" s="147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67"/>
      <c r="W31" s="159" t="s">
        <v>70</v>
      </c>
      <c r="X31" s="159">
        <v>4</v>
      </c>
      <c r="Y31" s="171">
        <f>SUM(X30:X31)</f>
        <v>9</v>
      </c>
      <c r="Z31" s="179"/>
      <c r="AA31" s="180"/>
      <c r="AB31" s="176"/>
      <c r="AC31" s="177"/>
    </row>
    <row r="32" spans="1:29" s="187" customFormat="1" ht="25" customHeight="1" x14ac:dyDescent="0.25">
      <c r="A32" s="162">
        <f t="shared" si="1"/>
        <v>44101</v>
      </c>
      <c r="B32" s="163">
        <f>+B31+DAY(1)</f>
        <v>44101</v>
      </c>
      <c r="C32" s="146" t="s">
        <v>119</v>
      </c>
      <c r="D32" s="188"/>
      <c r="E32" s="147">
        <v>1</v>
      </c>
      <c r="F32" s="146" t="s">
        <v>142</v>
      </c>
      <c r="G32" s="148">
        <v>0.41666666666666669</v>
      </c>
      <c r="H32" s="148">
        <v>0.5625</v>
      </c>
      <c r="I32" s="147"/>
      <c r="J32" s="149"/>
      <c r="K32" s="149"/>
      <c r="L32" s="149"/>
      <c r="M32" s="149"/>
      <c r="N32" s="149"/>
      <c r="O32" s="149"/>
      <c r="P32" s="149"/>
      <c r="Q32" s="149"/>
      <c r="R32" s="189"/>
      <c r="S32" s="149"/>
      <c r="T32" s="149"/>
      <c r="U32" s="149"/>
      <c r="V32" s="167"/>
      <c r="Z32" s="179"/>
      <c r="AA32" s="180"/>
      <c r="AB32" s="176"/>
      <c r="AC32" s="177"/>
    </row>
    <row r="33" spans="1:29" s="187" customFormat="1" ht="25" customHeight="1" x14ac:dyDescent="0.25">
      <c r="A33" s="162">
        <f>+B32</f>
        <v>44101</v>
      </c>
      <c r="B33" s="163">
        <f>+B31+DAY(1)</f>
        <v>44101</v>
      </c>
      <c r="C33" s="146" t="s">
        <v>119</v>
      </c>
      <c r="D33" s="188"/>
      <c r="E33" s="147">
        <v>1</v>
      </c>
      <c r="F33" s="146" t="s">
        <v>180</v>
      </c>
      <c r="G33" s="148">
        <v>0.41666666666666669</v>
      </c>
      <c r="H33" s="148">
        <v>0.5625</v>
      </c>
      <c r="I33" s="147"/>
      <c r="J33" s="149"/>
      <c r="K33" s="149"/>
      <c r="L33" s="149"/>
      <c r="M33" s="149"/>
      <c r="N33" s="149"/>
      <c r="O33" s="149"/>
      <c r="P33" s="149"/>
      <c r="Q33" s="149"/>
      <c r="R33" s="189"/>
      <c r="S33" s="149"/>
      <c r="T33" s="149"/>
      <c r="U33" s="149"/>
      <c r="V33" s="167"/>
      <c r="W33" s="154" t="s">
        <v>71</v>
      </c>
      <c r="X33" s="159"/>
      <c r="Z33" s="179"/>
      <c r="AA33" s="180"/>
      <c r="AB33" s="176"/>
      <c r="AC33" s="177"/>
    </row>
    <row r="34" spans="1:29" s="187" customFormat="1" ht="25" customHeight="1" x14ac:dyDescent="0.25">
      <c r="A34" s="168">
        <f t="shared" si="1"/>
        <v>44102</v>
      </c>
      <c r="B34" s="169">
        <f>+B32+DAY(1)</f>
        <v>44102</v>
      </c>
      <c r="C34" s="146" t="s">
        <v>90</v>
      </c>
      <c r="D34" s="146" t="s">
        <v>72</v>
      </c>
      <c r="E34" s="164" t="s">
        <v>179</v>
      </c>
      <c r="F34" s="146" t="s">
        <v>142</v>
      </c>
      <c r="G34" s="244">
        <v>0.8125</v>
      </c>
      <c r="H34" s="148"/>
      <c r="I34" s="147"/>
      <c r="J34" s="181"/>
      <c r="K34" s="149"/>
      <c r="L34" s="149"/>
      <c r="M34" s="149"/>
      <c r="N34" s="149"/>
      <c r="O34" s="149"/>
      <c r="P34" s="147"/>
      <c r="Q34" s="149"/>
      <c r="R34" s="149"/>
      <c r="S34" s="149"/>
      <c r="T34" s="149"/>
      <c r="U34" s="149"/>
      <c r="V34" s="167"/>
      <c r="W34" s="159" t="s">
        <v>65</v>
      </c>
      <c r="X34" s="159">
        <v>6</v>
      </c>
      <c r="Y34" s="159"/>
      <c r="Z34" s="179"/>
      <c r="AA34" s="180"/>
      <c r="AB34" s="176"/>
      <c r="AC34" s="177"/>
    </row>
    <row r="35" spans="1:29" s="187" customFormat="1" ht="25" customHeight="1" x14ac:dyDescent="0.25">
      <c r="A35" s="168">
        <f t="shared" ref="A35" si="3">+B35</f>
        <v>44102</v>
      </c>
      <c r="B35" s="169">
        <f>+B33+DAY(1)</f>
        <v>44102</v>
      </c>
      <c r="C35" s="146" t="s">
        <v>333</v>
      </c>
      <c r="D35" s="146" t="s">
        <v>74</v>
      </c>
      <c r="E35" s="164" t="s">
        <v>181</v>
      </c>
      <c r="F35" s="146" t="s">
        <v>142</v>
      </c>
      <c r="G35" s="244">
        <v>0.8125</v>
      </c>
      <c r="H35" s="148"/>
      <c r="I35" s="147"/>
      <c r="J35" s="181"/>
      <c r="K35" s="149"/>
      <c r="L35" s="149"/>
      <c r="M35" s="149"/>
      <c r="N35" s="149"/>
      <c r="O35" s="149"/>
      <c r="P35" s="147"/>
      <c r="Q35" s="149"/>
      <c r="R35" s="149"/>
      <c r="S35" s="149"/>
      <c r="T35" s="149"/>
      <c r="U35" s="149"/>
      <c r="V35" s="167"/>
      <c r="W35" s="159" t="s">
        <v>70</v>
      </c>
      <c r="X35" s="159">
        <v>5</v>
      </c>
      <c r="Y35" s="171">
        <f>SUM(X34:X35)</f>
        <v>11</v>
      </c>
      <c r="Z35" s="179"/>
      <c r="AA35" s="180"/>
      <c r="AB35" s="176"/>
      <c r="AC35" s="177"/>
    </row>
    <row r="36" spans="1:29" s="187" customFormat="1" ht="25" customHeight="1" x14ac:dyDescent="0.25">
      <c r="A36" s="168">
        <f t="shared" si="1"/>
        <v>44103</v>
      </c>
      <c r="B36" s="169">
        <f>+B34+DAY(1)</f>
        <v>44103</v>
      </c>
      <c r="C36" s="146" t="s">
        <v>90</v>
      </c>
      <c r="D36" s="146" t="s">
        <v>73</v>
      </c>
      <c r="E36" s="164" t="s">
        <v>181</v>
      </c>
      <c r="F36" s="146" t="s">
        <v>142</v>
      </c>
      <c r="G36" s="244">
        <v>0.8125</v>
      </c>
      <c r="H36" s="148"/>
      <c r="I36" s="147"/>
      <c r="J36" s="181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67"/>
      <c r="Z36" s="179"/>
      <c r="AA36" s="180"/>
      <c r="AB36" s="176"/>
      <c r="AC36" s="177"/>
    </row>
    <row r="37" spans="1:29" s="187" customFormat="1" ht="25" customHeight="1" x14ac:dyDescent="0.25">
      <c r="A37" s="144">
        <f t="shared" si="1"/>
        <v>44104</v>
      </c>
      <c r="B37" s="145">
        <f t="shared" si="0"/>
        <v>44104</v>
      </c>
      <c r="C37" s="152"/>
      <c r="D37" s="153"/>
      <c r="E37" s="164"/>
      <c r="F37" s="146"/>
      <c r="G37" s="147"/>
      <c r="H37" s="148"/>
      <c r="I37" s="147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67"/>
      <c r="W37" s="190" t="s">
        <v>78</v>
      </c>
      <c r="X37" s="191"/>
      <c r="Y37" s="190">
        <f>SUM(Y6:Y35)</f>
        <v>133</v>
      </c>
      <c r="Z37" s="179"/>
      <c r="AA37" s="180"/>
      <c r="AB37" s="176"/>
      <c r="AC37" s="177"/>
    </row>
    <row r="38" spans="1:29" s="187" customFormat="1" ht="25" customHeight="1" x14ac:dyDescent="0.25">
      <c r="A38" s="156">
        <f t="shared" si="1"/>
        <v>44105</v>
      </c>
      <c r="B38" s="157">
        <f t="shared" si="0"/>
        <v>44105</v>
      </c>
      <c r="C38" s="146"/>
      <c r="D38" s="146"/>
      <c r="E38" s="164"/>
      <c r="F38" s="146"/>
      <c r="G38" s="147"/>
      <c r="H38" s="148"/>
      <c r="I38" s="147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67"/>
      <c r="Z38" s="179"/>
      <c r="AA38" s="180"/>
      <c r="AB38" s="176"/>
      <c r="AC38" s="177"/>
    </row>
    <row r="39" spans="1:29" s="187" customFormat="1" ht="25" customHeight="1" x14ac:dyDescent="0.25">
      <c r="A39" s="156">
        <f t="shared" si="1"/>
        <v>44106</v>
      </c>
      <c r="B39" s="157">
        <f t="shared" si="0"/>
        <v>44106</v>
      </c>
      <c r="C39" s="146"/>
      <c r="D39" s="146"/>
      <c r="E39" s="164"/>
      <c r="F39" s="146"/>
      <c r="G39" s="147"/>
      <c r="H39" s="148"/>
      <c r="I39" s="147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67"/>
      <c r="Z39" s="179"/>
      <c r="AA39" s="180"/>
      <c r="AB39" s="176"/>
      <c r="AC39" s="177"/>
    </row>
    <row r="40" spans="1:29" s="13" customFormat="1" ht="25" customHeight="1" x14ac:dyDescent="0.25">
      <c r="A40" s="156">
        <f t="shared" si="1"/>
        <v>44107</v>
      </c>
      <c r="B40" s="157">
        <f t="shared" si="0"/>
        <v>44107</v>
      </c>
      <c r="C40" s="188"/>
      <c r="D40" s="146"/>
      <c r="E40" s="164"/>
      <c r="F40" s="146"/>
      <c r="G40" s="244"/>
      <c r="H40" s="148"/>
      <c r="I40" s="147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30"/>
      <c r="Z40" s="159"/>
    </row>
    <row r="41" spans="1:29" s="187" customFormat="1" ht="25" customHeight="1" x14ac:dyDescent="0.25">
      <c r="A41" s="162">
        <f t="shared" si="1"/>
        <v>44108</v>
      </c>
      <c r="B41" s="163">
        <f>+B40+DAY(1)</f>
        <v>44108</v>
      </c>
      <c r="C41" s="146" t="s">
        <v>311</v>
      </c>
      <c r="D41" s="146" t="s">
        <v>183</v>
      </c>
      <c r="E41" s="164" t="s">
        <v>181</v>
      </c>
      <c r="F41" s="146" t="s">
        <v>142</v>
      </c>
      <c r="G41" s="244">
        <v>0.41666666666666669</v>
      </c>
      <c r="H41" s="148"/>
      <c r="I41" s="147"/>
      <c r="J41" s="149"/>
      <c r="K41" s="170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67"/>
      <c r="Z41" s="159"/>
    </row>
    <row r="42" spans="1:29" s="187" customFormat="1" ht="25" customHeight="1" x14ac:dyDescent="0.25">
      <c r="A42" s="162">
        <f>+B41</f>
        <v>44108</v>
      </c>
      <c r="B42" s="163">
        <f>+B40+DAY(1)</f>
        <v>44108</v>
      </c>
      <c r="C42" s="146" t="s">
        <v>94</v>
      </c>
      <c r="D42" s="146" t="s">
        <v>3</v>
      </c>
      <c r="E42" s="164" t="s">
        <v>181</v>
      </c>
      <c r="F42" s="146" t="s">
        <v>142</v>
      </c>
      <c r="G42" s="244">
        <v>0.5625</v>
      </c>
      <c r="H42" s="148"/>
      <c r="I42" s="147"/>
      <c r="J42" s="149"/>
      <c r="K42" s="170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67"/>
      <c r="Z42" s="159"/>
    </row>
    <row r="43" spans="1:29" s="30" customFormat="1" ht="25" customHeight="1" x14ac:dyDescent="0.25">
      <c r="A43" s="168">
        <f t="shared" si="1"/>
        <v>44109</v>
      </c>
      <c r="B43" s="169">
        <f>+B41+DAY(1)</f>
        <v>44109</v>
      </c>
      <c r="C43" s="146" t="s">
        <v>94</v>
      </c>
      <c r="D43" s="146" t="s">
        <v>290</v>
      </c>
      <c r="E43" s="164" t="s">
        <v>181</v>
      </c>
      <c r="F43" s="146" t="s">
        <v>142</v>
      </c>
      <c r="G43" s="244">
        <v>0.79166666666666663</v>
      </c>
      <c r="H43" s="148"/>
      <c r="I43" s="147"/>
      <c r="J43" s="149"/>
      <c r="K43" s="170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Z43" s="179"/>
      <c r="AA43" s="180"/>
      <c r="AB43" s="176"/>
      <c r="AC43" s="177"/>
    </row>
    <row r="44" spans="1:29" s="155" customFormat="1" ht="25" customHeight="1" x14ac:dyDescent="0.25">
      <c r="A44" s="168">
        <f t="shared" si="1"/>
        <v>44110</v>
      </c>
      <c r="B44" s="169">
        <f>+B43+DAY(1)</f>
        <v>44110</v>
      </c>
      <c r="C44" s="146" t="s">
        <v>321</v>
      </c>
      <c r="D44" s="146" t="s">
        <v>289</v>
      </c>
      <c r="E44" s="164" t="s">
        <v>181</v>
      </c>
      <c r="F44" s="146" t="s">
        <v>142</v>
      </c>
      <c r="G44" s="244">
        <v>0.79166666666666663</v>
      </c>
      <c r="H44" s="148"/>
      <c r="I44" s="147"/>
      <c r="J44" s="149"/>
      <c r="K44" s="170"/>
      <c r="L44" s="149"/>
      <c r="M44" s="149"/>
      <c r="N44" s="149"/>
      <c r="O44" s="149"/>
      <c r="P44" s="149"/>
      <c r="Q44" s="149"/>
      <c r="R44" s="149"/>
      <c r="S44" s="149"/>
      <c r="T44" s="149"/>
      <c r="U44" s="149"/>
    </row>
    <row r="45" spans="1:29" s="155" customFormat="1" ht="25" customHeight="1" x14ac:dyDescent="0.25">
      <c r="A45" s="156">
        <f t="shared" si="1"/>
        <v>44111</v>
      </c>
      <c r="B45" s="157">
        <f t="shared" si="0"/>
        <v>44111</v>
      </c>
      <c r="C45" s="146"/>
      <c r="D45" s="146"/>
      <c r="E45" s="164"/>
      <c r="F45" s="146"/>
      <c r="G45" s="147"/>
      <c r="H45" s="148"/>
      <c r="I45" s="147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</row>
    <row r="46" spans="1:29" s="155" customFormat="1" ht="25" customHeight="1" x14ac:dyDescent="0.25">
      <c r="A46" s="156">
        <f t="shared" si="1"/>
        <v>44112</v>
      </c>
      <c r="B46" s="157">
        <f t="shared" si="0"/>
        <v>44112</v>
      </c>
      <c r="C46" s="146"/>
      <c r="D46" s="146"/>
      <c r="E46" s="164"/>
      <c r="F46" s="146"/>
      <c r="G46" s="147"/>
      <c r="H46" s="148"/>
      <c r="I46" s="147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</row>
    <row r="47" spans="1:29" s="155" customFormat="1" ht="25" customHeight="1" x14ac:dyDescent="0.25">
      <c r="A47" s="193">
        <f t="shared" si="1"/>
        <v>44113</v>
      </c>
      <c r="B47" s="194">
        <f t="shared" si="0"/>
        <v>44113</v>
      </c>
      <c r="C47" s="195" t="s">
        <v>241</v>
      </c>
      <c r="D47" s="196"/>
      <c r="E47" s="164"/>
      <c r="F47" s="146"/>
      <c r="G47" s="147"/>
      <c r="H47" s="148"/>
      <c r="I47" s="186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</row>
    <row r="48" spans="1:29" s="155" customFormat="1" ht="25" customHeight="1" x14ac:dyDescent="0.25">
      <c r="A48" s="156">
        <f>+B48</f>
        <v>44114</v>
      </c>
      <c r="B48" s="157">
        <f>+B47+DAY(1)</f>
        <v>44114</v>
      </c>
      <c r="C48" s="146"/>
      <c r="D48" s="146"/>
      <c r="E48" s="164"/>
      <c r="F48" s="146"/>
      <c r="G48" s="244"/>
      <c r="H48" s="148"/>
      <c r="I48" s="148"/>
      <c r="J48" s="197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</row>
    <row r="49" spans="1:29" s="155" customFormat="1" ht="25" customHeight="1" x14ac:dyDescent="0.25">
      <c r="A49" s="162">
        <f t="shared" si="1"/>
        <v>44115</v>
      </c>
      <c r="B49" s="163">
        <f t="shared" ref="B49" si="4">+B48+DAY(1)</f>
        <v>44115</v>
      </c>
      <c r="C49" s="146" t="s">
        <v>101</v>
      </c>
      <c r="D49" s="146" t="s">
        <v>286</v>
      </c>
      <c r="E49" s="164" t="s">
        <v>179</v>
      </c>
      <c r="F49" s="146" t="s">
        <v>142</v>
      </c>
      <c r="G49" s="244">
        <v>0.41666666666666669</v>
      </c>
      <c r="H49" s="148"/>
      <c r="I49" s="147"/>
      <c r="J49" s="181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W49" s="159"/>
      <c r="X49" s="159"/>
      <c r="Y49" s="171"/>
    </row>
    <row r="50" spans="1:29" s="155" customFormat="1" ht="25" customHeight="1" x14ac:dyDescent="0.25">
      <c r="A50" s="162">
        <f>+B49</f>
        <v>44115</v>
      </c>
      <c r="B50" s="163">
        <f>+B48+DAY(1)</f>
        <v>44115</v>
      </c>
      <c r="C50" s="146" t="s">
        <v>339</v>
      </c>
      <c r="D50" s="146" t="s">
        <v>57</v>
      </c>
      <c r="E50" s="164" t="s">
        <v>179</v>
      </c>
      <c r="F50" s="146" t="s">
        <v>142</v>
      </c>
      <c r="G50" s="244">
        <v>0.5625</v>
      </c>
      <c r="H50" s="148"/>
      <c r="I50" s="147"/>
      <c r="J50" s="181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W50" s="187"/>
      <c r="X50" s="187"/>
      <c r="Y50" s="187"/>
    </row>
    <row r="51" spans="1:29" s="155" customFormat="1" ht="25" customHeight="1" x14ac:dyDescent="0.25">
      <c r="A51" s="168">
        <f t="shared" si="1"/>
        <v>44116</v>
      </c>
      <c r="B51" s="169">
        <f>+B49+DAY(1)</f>
        <v>44116</v>
      </c>
      <c r="C51" s="146" t="s">
        <v>90</v>
      </c>
      <c r="D51" s="146" t="s">
        <v>294</v>
      </c>
      <c r="E51" s="164" t="s">
        <v>302</v>
      </c>
      <c r="F51" s="146" t="s">
        <v>142</v>
      </c>
      <c r="G51" s="244">
        <v>0.8125</v>
      </c>
      <c r="H51" s="148"/>
      <c r="I51" s="147"/>
      <c r="J51" s="181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W51" s="187"/>
      <c r="X51" s="187"/>
      <c r="Y51" s="187"/>
    </row>
    <row r="52" spans="1:29" s="167" customFormat="1" ht="25" customHeight="1" x14ac:dyDescent="0.25">
      <c r="A52" s="168">
        <f t="shared" si="1"/>
        <v>44117</v>
      </c>
      <c r="B52" s="169">
        <f>+B51+DAY(1)</f>
        <v>44117</v>
      </c>
      <c r="C52" s="146" t="s">
        <v>334</v>
      </c>
      <c r="D52" s="146" t="s">
        <v>74</v>
      </c>
      <c r="E52" s="164" t="s">
        <v>184</v>
      </c>
      <c r="F52" s="146" t="s">
        <v>142</v>
      </c>
      <c r="G52" s="244">
        <v>0.8125</v>
      </c>
      <c r="H52" s="148"/>
      <c r="I52" s="147"/>
      <c r="J52" s="181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Z52" s="155"/>
    </row>
    <row r="53" spans="1:29" s="167" customFormat="1" ht="25" customHeight="1" x14ac:dyDescent="0.25">
      <c r="A53" s="182">
        <f t="shared" si="1"/>
        <v>44118</v>
      </c>
      <c r="B53" s="183">
        <f t="shared" si="0"/>
        <v>44118</v>
      </c>
      <c r="C53" s="184" t="s">
        <v>210</v>
      </c>
      <c r="D53" s="185"/>
      <c r="E53" s="164"/>
      <c r="F53" s="146"/>
      <c r="G53" s="244"/>
      <c r="H53" s="148"/>
      <c r="I53" s="186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Z53" s="155"/>
    </row>
    <row r="54" spans="1:29" s="167" customFormat="1" ht="25" customHeight="1" x14ac:dyDescent="0.25">
      <c r="A54" s="156">
        <f t="shared" si="1"/>
        <v>44119</v>
      </c>
      <c r="B54" s="157">
        <f t="shared" si="0"/>
        <v>44119</v>
      </c>
      <c r="C54" s="146"/>
      <c r="D54" s="146"/>
      <c r="E54" s="164"/>
      <c r="F54" s="146"/>
      <c r="G54" s="244"/>
      <c r="H54" s="148"/>
      <c r="I54" s="147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Z54" s="155"/>
    </row>
    <row r="55" spans="1:29" s="30" customFormat="1" ht="25" customHeight="1" x14ac:dyDescent="0.25">
      <c r="A55" s="156">
        <f t="shared" si="1"/>
        <v>44120</v>
      </c>
      <c r="B55" s="157">
        <f t="shared" si="0"/>
        <v>44120</v>
      </c>
      <c r="C55" s="146" t="s">
        <v>35</v>
      </c>
      <c r="D55" s="146"/>
      <c r="E55" s="147">
        <v>2</v>
      </c>
      <c r="F55" s="146" t="s">
        <v>142</v>
      </c>
      <c r="G55" s="148">
        <v>0.6875</v>
      </c>
      <c r="H55" s="148"/>
      <c r="I55" s="147"/>
      <c r="J55" s="149"/>
      <c r="K55" s="149"/>
      <c r="L55" s="149"/>
      <c r="M55" s="149"/>
      <c r="N55" s="149"/>
      <c r="O55" s="149"/>
      <c r="P55" s="149"/>
      <c r="Q55" s="149"/>
      <c r="R55" s="149"/>
      <c r="S55" s="284"/>
      <c r="T55" s="149"/>
      <c r="U55" s="149"/>
      <c r="Z55" s="179"/>
      <c r="AA55" s="180"/>
      <c r="AB55" s="176"/>
      <c r="AC55" s="177"/>
    </row>
    <row r="56" spans="1:29" s="30" customFormat="1" ht="25" customHeight="1" x14ac:dyDescent="0.25">
      <c r="A56" s="156">
        <f t="shared" si="1"/>
        <v>44121</v>
      </c>
      <c r="B56" s="157">
        <f t="shared" si="0"/>
        <v>44121</v>
      </c>
      <c r="C56" s="146" t="s">
        <v>325</v>
      </c>
      <c r="D56" s="146" t="s">
        <v>133</v>
      </c>
      <c r="E56" s="164" t="s">
        <v>179</v>
      </c>
      <c r="F56" s="146" t="s">
        <v>180</v>
      </c>
      <c r="G56" s="244">
        <v>0.45833333333333331</v>
      </c>
      <c r="H56" s="148"/>
      <c r="I56" s="147"/>
      <c r="J56" s="149"/>
      <c r="K56" s="149"/>
      <c r="L56" s="198"/>
      <c r="M56" s="149"/>
      <c r="N56" s="149"/>
      <c r="O56" s="149"/>
      <c r="P56" s="149"/>
      <c r="Q56" s="149"/>
      <c r="R56" s="149"/>
      <c r="S56" s="149"/>
      <c r="T56" s="149"/>
      <c r="U56" s="149"/>
      <c r="Z56" s="179"/>
      <c r="AA56" s="180"/>
      <c r="AB56" s="176"/>
      <c r="AC56" s="177"/>
    </row>
    <row r="57" spans="1:29" s="13" customFormat="1" ht="25" customHeight="1" x14ac:dyDescent="0.25">
      <c r="A57" s="162">
        <f t="shared" si="1"/>
        <v>44122</v>
      </c>
      <c r="B57" s="163">
        <f>+B56+DAY(1)</f>
        <v>44122</v>
      </c>
      <c r="C57" s="146" t="s">
        <v>119</v>
      </c>
      <c r="D57" s="188"/>
      <c r="E57" s="147">
        <v>2</v>
      </c>
      <c r="F57" s="146" t="s">
        <v>142</v>
      </c>
      <c r="G57" s="148">
        <v>0.41666666666666669</v>
      </c>
      <c r="H57" s="148">
        <v>0.5625</v>
      </c>
      <c r="I57" s="147"/>
      <c r="J57" s="149"/>
      <c r="K57" s="149"/>
      <c r="L57" s="149"/>
      <c r="M57" s="149"/>
      <c r="N57" s="149"/>
      <c r="O57" s="149"/>
      <c r="P57" s="149"/>
      <c r="Q57" s="149"/>
      <c r="R57" s="189"/>
      <c r="S57" s="149"/>
      <c r="T57" s="149"/>
      <c r="U57" s="149"/>
      <c r="V57" s="30"/>
      <c r="W57" s="155"/>
      <c r="X57" s="155"/>
      <c r="Y57" s="155"/>
      <c r="Z57" s="179"/>
      <c r="AA57" s="199"/>
      <c r="AB57" s="200"/>
      <c r="AC57" s="177"/>
    </row>
    <row r="58" spans="1:29" s="13" customFormat="1" ht="25" customHeight="1" x14ac:dyDescent="0.25">
      <c r="A58" s="162">
        <f>+B57</f>
        <v>44122</v>
      </c>
      <c r="B58" s="163">
        <f>+B56+DAY(1)</f>
        <v>44122</v>
      </c>
      <c r="C58" s="146" t="s">
        <v>119</v>
      </c>
      <c r="D58" s="188"/>
      <c r="E58" s="147">
        <v>2</v>
      </c>
      <c r="F58" s="146" t="s">
        <v>180</v>
      </c>
      <c r="G58" s="148">
        <v>0.41666666666666669</v>
      </c>
      <c r="H58" s="148">
        <v>0.5625</v>
      </c>
      <c r="I58" s="147"/>
      <c r="J58" s="149"/>
      <c r="K58" s="149"/>
      <c r="L58" s="149"/>
      <c r="M58" s="149"/>
      <c r="N58" s="149"/>
      <c r="O58" s="149"/>
      <c r="P58" s="149"/>
      <c r="Q58" s="149"/>
      <c r="R58" s="189"/>
      <c r="S58" s="149"/>
      <c r="T58" s="149"/>
      <c r="U58" s="149"/>
      <c r="V58" s="30"/>
      <c r="W58" s="155"/>
      <c r="X58" s="155"/>
      <c r="Y58" s="155"/>
      <c r="Z58" s="179"/>
      <c r="AA58" s="199"/>
      <c r="AB58" s="200"/>
      <c r="AC58" s="177"/>
    </row>
    <row r="59" spans="1:29" s="13" customFormat="1" ht="25" customHeight="1" x14ac:dyDescent="0.25">
      <c r="A59" s="168">
        <f t="shared" si="1"/>
        <v>44123</v>
      </c>
      <c r="B59" s="169">
        <f>+B57+DAY(1)</f>
        <v>44123</v>
      </c>
      <c r="C59" s="146" t="s">
        <v>60</v>
      </c>
      <c r="D59" s="146"/>
      <c r="E59" s="147">
        <v>1</v>
      </c>
      <c r="F59" s="146" t="s">
        <v>142</v>
      </c>
      <c r="G59" s="148">
        <v>0.75</v>
      </c>
      <c r="H59" s="148">
        <v>0.875</v>
      </c>
      <c r="I59" s="147"/>
      <c r="J59" s="149"/>
      <c r="K59" s="149"/>
      <c r="L59" s="149"/>
      <c r="M59" s="149"/>
      <c r="N59" s="149"/>
      <c r="O59" s="149"/>
      <c r="P59" s="149"/>
      <c r="Q59" s="149"/>
      <c r="R59" s="189"/>
      <c r="S59" s="149"/>
      <c r="T59" s="149"/>
      <c r="U59" s="149"/>
      <c r="V59" s="30"/>
      <c r="W59" s="155"/>
      <c r="X59" s="155"/>
      <c r="Y59" s="155"/>
      <c r="Z59" s="179"/>
      <c r="AA59" s="199"/>
      <c r="AB59" s="200"/>
      <c r="AC59" s="177"/>
    </row>
    <row r="60" spans="1:29" s="13" customFormat="1" ht="25" customHeight="1" x14ac:dyDescent="0.25">
      <c r="A60" s="168">
        <f t="shared" ref="A60" si="5">+B60</f>
        <v>44123</v>
      </c>
      <c r="B60" s="169">
        <f>+B58+DAY(1)</f>
        <v>44123</v>
      </c>
      <c r="C60" s="146" t="str">
        <f>+C59</f>
        <v>Qualifikation ÖM Senioren Doppel</v>
      </c>
      <c r="D60" s="146"/>
      <c r="E60" s="147">
        <v>1</v>
      </c>
      <c r="F60" s="146" t="s">
        <v>180</v>
      </c>
      <c r="G60" s="148">
        <v>0.75</v>
      </c>
      <c r="H60" s="148">
        <v>0.875</v>
      </c>
      <c r="I60" s="147"/>
      <c r="J60" s="149"/>
      <c r="K60" s="149"/>
      <c r="L60" s="149"/>
      <c r="M60" s="149"/>
      <c r="N60" s="149"/>
      <c r="O60" s="149"/>
      <c r="P60" s="149"/>
      <c r="Q60" s="149"/>
      <c r="R60" s="189"/>
      <c r="S60" s="149"/>
      <c r="T60" s="149"/>
      <c r="U60" s="149"/>
      <c r="V60" s="30"/>
      <c r="W60" s="155"/>
      <c r="X60" s="155"/>
      <c r="Y60" s="155"/>
      <c r="Z60" s="179"/>
      <c r="AA60" s="199"/>
      <c r="AB60" s="200"/>
      <c r="AC60" s="177"/>
    </row>
    <row r="61" spans="1:29" s="13" customFormat="1" ht="25" customHeight="1" x14ac:dyDescent="0.25">
      <c r="A61" s="144">
        <f t="shared" ref="A61" si="6">+B61</f>
        <v>44124</v>
      </c>
      <c r="B61" s="145">
        <f>+B59+DAY(1)</f>
        <v>44124</v>
      </c>
      <c r="C61" s="146"/>
      <c r="D61" s="146"/>
      <c r="E61" s="147"/>
      <c r="F61" s="146"/>
      <c r="G61" s="148"/>
      <c r="H61" s="148"/>
      <c r="I61" s="147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30"/>
      <c r="W61" s="155"/>
      <c r="X61" s="155"/>
      <c r="Y61" s="155"/>
      <c r="Z61" s="179"/>
      <c r="AA61" s="199"/>
      <c r="AB61" s="200"/>
      <c r="AC61" s="177"/>
    </row>
    <row r="62" spans="1:29" s="13" customFormat="1" ht="25" customHeight="1" x14ac:dyDescent="0.25">
      <c r="A62" s="193">
        <f t="shared" si="1"/>
        <v>44125</v>
      </c>
      <c r="B62" s="194">
        <f t="shared" si="0"/>
        <v>44125</v>
      </c>
      <c r="C62" s="195" t="s">
        <v>242</v>
      </c>
      <c r="D62" s="196"/>
      <c r="E62" s="164"/>
      <c r="F62" s="146"/>
      <c r="G62" s="147"/>
      <c r="H62" s="148"/>
      <c r="I62" s="186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30"/>
      <c r="W62" s="155"/>
      <c r="X62" s="155"/>
      <c r="Y62" s="155"/>
      <c r="Z62" s="179"/>
      <c r="AA62" s="199"/>
      <c r="AB62" s="200"/>
      <c r="AC62" s="177"/>
    </row>
    <row r="63" spans="1:29" s="187" customFormat="1" ht="25" customHeight="1" x14ac:dyDescent="0.25">
      <c r="A63" s="193">
        <f t="shared" ref="A63:A64" si="7">+B63</f>
        <v>44126</v>
      </c>
      <c r="B63" s="194">
        <f t="shared" si="0"/>
        <v>44126</v>
      </c>
      <c r="C63" s="195" t="s">
        <v>243</v>
      </c>
      <c r="D63" s="196"/>
      <c r="E63" s="164"/>
      <c r="F63" s="146"/>
      <c r="G63" s="147"/>
      <c r="H63" s="148"/>
      <c r="I63" s="186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67"/>
      <c r="W63" s="155"/>
      <c r="X63" s="155"/>
      <c r="Y63" s="155"/>
      <c r="Z63" s="159"/>
    </row>
    <row r="64" spans="1:29" s="187" customFormat="1" ht="25" customHeight="1" x14ac:dyDescent="0.25">
      <c r="A64" s="201">
        <f t="shared" si="7"/>
        <v>44127</v>
      </c>
      <c r="B64" s="202">
        <f t="shared" si="0"/>
        <v>44127</v>
      </c>
      <c r="C64" s="203" t="s">
        <v>167</v>
      </c>
      <c r="D64" s="204"/>
      <c r="E64" s="164"/>
      <c r="F64" s="146"/>
      <c r="G64" s="147"/>
      <c r="H64" s="148"/>
      <c r="I64" s="186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67"/>
      <c r="W64" s="155"/>
      <c r="X64" s="155"/>
      <c r="Y64" s="155"/>
      <c r="Z64" s="159"/>
    </row>
    <row r="65" spans="1:29" s="187" customFormat="1" ht="25" customHeight="1" x14ac:dyDescent="0.25">
      <c r="A65" s="144">
        <f t="shared" ref="A65:A66" si="8">+B65</f>
        <v>44128</v>
      </c>
      <c r="B65" s="145">
        <f t="shared" si="0"/>
        <v>44128</v>
      </c>
      <c r="C65" s="146"/>
      <c r="D65" s="188"/>
      <c r="E65" s="147"/>
      <c r="F65" s="146"/>
      <c r="G65" s="148"/>
      <c r="H65" s="148"/>
      <c r="I65" s="147"/>
      <c r="J65" s="149"/>
      <c r="K65" s="149"/>
      <c r="L65" s="149"/>
      <c r="M65" s="149"/>
      <c r="N65" s="149"/>
      <c r="O65" s="149"/>
      <c r="P65" s="291"/>
      <c r="Q65" s="149"/>
      <c r="R65" s="149"/>
      <c r="S65" s="149"/>
      <c r="T65" s="149"/>
      <c r="U65" s="149"/>
      <c r="V65" s="167"/>
      <c r="W65" s="159"/>
      <c r="X65" s="159"/>
      <c r="Y65" s="159"/>
      <c r="Z65" s="159"/>
    </row>
    <row r="66" spans="1:29" s="30" customFormat="1" ht="25" customHeight="1" x14ac:dyDescent="0.25">
      <c r="A66" s="211">
        <f t="shared" si="8"/>
        <v>44129</v>
      </c>
      <c r="B66" s="212">
        <f t="shared" si="0"/>
        <v>44129</v>
      </c>
      <c r="C66" s="146" t="s">
        <v>60</v>
      </c>
      <c r="D66" s="146"/>
      <c r="E66" s="147">
        <v>2</v>
      </c>
      <c r="F66" s="146" t="s">
        <v>142</v>
      </c>
      <c r="G66" s="148">
        <v>0.41666666666666669</v>
      </c>
      <c r="H66" s="148">
        <v>0.5625</v>
      </c>
      <c r="I66" s="147"/>
      <c r="J66" s="149"/>
      <c r="K66" s="149"/>
      <c r="L66" s="149"/>
      <c r="M66" s="149"/>
      <c r="N66" s="149"/>
      <c r="O66" s="149"/>
      <c r="P66" s="149"/>
      <c r="Q66" s="149"/>
      <c r="R66" s="189"/>
      <c r="S66" s="149"/>
      <c r="T66" s="149"/>
      <c r="U66" s="149"/>
      <c r="W66" s="159"/>
      <c r="X66" s="159"/>
      <c r="Y66" s="159"/>
      <c r="Z66" s="179"/>
      <c r="AA66" s="180"/>
      <c r="AB66" s="176"/>
      <c r="AC66" s="177"/>
    </row>
    <row r="67" spans="1:29" s="30" customFormat="1" ht="25" customHeight="1" x14ac:dyDescent="0.25">
      <c r="A67" s="162">
        <f t="shared" ref="A67" si="9">+B67</f>
        <v>44129</v>
      </c>
      <c r="B67" s="163">
        <f>+B65+DAY(1)</f>
        <v>44129</v>
      </c>
      <c r="C67" s="146" t="str">
        <f>+C66</f>
        <v>Qualifikation ÖM Senioren Doppel</v>
      </c>
      <c r="D67" s="146"/>
      <c r="E67" s="147">
        <v>2</v>
      </c>
      <c r="F67" s="146" t="s">
        <v>180</v>
      </c>
      <c r="G67" s="148">
        <v>0.41666666666666669</v>
      </c>
      <c r="H67" s="148">
        <v>0.5625</v>
      </c>
      <c r="I67" s="147"/>
      <c r="J67" s="149"/>
      <c r="K67" s="149"/>
      <c r="L67" s="149"/>
      <c r="M67" s="149"/>
      <c r="N67" s="149"/>
      <c r="O67" s="149"/>
      <c r="P67" s="149"/>
      <c r="Q67" s="149"/>
      <c r="R67" s="189"/>
      <c r="S67" s="149"/>
      <c r="T67" s="149"/>
      <c r="U67" s="149"/>
      <c r="W67" s="159"/>
      <c r="X67" s="159"/>
      <c r="Y67" s="159"/>
      <c r="Z67" s="179"/>
      <c r="AA67" s="180"/>
      <c r="AB67" s="176"/>
      <c r="AC67" s="177"/>
    </row>
    <row r="68" spans="1:29" s="187" customFormat="1" ht="25" customHeight="1" x14ac:dyDescent="0.25">
      <c r="A68" s="211">
        <f t="shared" si="1"/>
        <v>44130</v>
      </c>
      <c r="B68" s="163">
        <f>+B67+DAY(1)</f>
        <v>44130</v>
      </c>
      <c r="C68" s="146"/>
      <c r="D68" s="146"/>
      <c r="E68" s="164"/>
      <c r="F68" s="146"/>
      <c r="G68" s="244"/>
      <c r="H68" s="148"/>
      <c r="I68" s="147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67"/>
      <c r="W68" s="155"/>
      <c r="X68" s="205"/>
      <c r="Y68" s="205"/>
      <c r="Z68" s="159"/>
    </row>
    <row r="69" spans="1:29" s="187" customFormat="1" ht="25" customHeight="1" x14ac:dyDescent="0.25">
      <c r="A69" s="144">
        <f t="shared" si="1"/>
        <v>44131</v>
      </c>
      <c r="B69" s="145">
        <f t="shared" ref="B69" si="10">+B68+DAY(1)</f>
        <v>44131</v>
      </c>
      <c r="C69" s="152"/>
      <c r="D69" s="153"/>
      <c r="E69" s="164"/>
      <c r="F69" s="146"/>
      <c r="G69" s="147"/>
      <c r="H69" s="148"/>
      <c r="I69" s="147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67"/>
      <c r="W69" s="155"/>
      <c r="X69" s="205"/>
      <c r="Y69" s="205"/>
      <c r="Z69" s="159"/>
    </row>
    <row r="70" spans="1:29" s="187" customFormat="1" ht="25" customHeight="1" x14ac:dyDescent="0.25">
      <c r="A70" s="182">
        <f t="shared" si="1"/>
        <v>44132</v>
      </c>
      <c r="B70" s="183">
        <f t="shared" si="0"/>
        <v>44132</v>
      </c>
      <c r="C70" s="184" t="s">
        <v>307</v>
      </c>
      <c r="D70" s="185"/>
      <c r="E70" s="164"/>
      <c r="F70" s="146"/>
      <c r="G70" s="147"/>
      <c r="H70" s="148"/>
      <c r="I70" s="186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67"/>
      <c r="W70" s="155"/>
      <c r="X70" s="205"/>
      <c r="Y70" s="205"/>
      <c r="Z70" s="159"/>
    </row>
    <row r="71" spans="1:29" s="187" customFormat="1" ht="25" customHeight="1" x14ac:dyDescent="0.25">
      <c r="A71" s="156">
        <f t="shared" si="1"/>
        <v>44133</v>
      </c>
      <c r="B71" s="157">
        <f t="shared" si="0"/>
        <v>44133</v>
      </c>
      <c r="C71" s="146"/>
      <c r="D71" s="188"/>
      <c r="E71" s="164"/>
      <c r="F71" s="146"/>
      <c r="G71" s="147"/>
      <c r="H71" s="148"/>
      <c r="I71" s="147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67"/>
      <c r="W71" s="155"/>
      <c r="X71" s="205"/>
      <c r="Y71" s="205"/>
      <c r="Z71" s="159"/>
    </row>
    <row r="72" spans="1:29" s="30" customFormat="1" ht="25" customHeight="1" x14ac:dyDescent="0.25">
      <c r="A72" s="156">
        <f t="shared" si="1"/>
        <v>44134</v>
      </c>
      <c r="B72" s="157">
        <f t="shared" si="0"/>
        <v>44134</v>
      </c>
      <c r="C72" s="178"/>
      <c r="D72" s="188"/>
      <c r="E72" s="164"/>
      <c r="F72" s="146"/>
      <c r="G72" s="147"/>
      <c r="H72" s="148"/>
      <c r="I72" s="147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W72" s="159"/>
      <c r="X72" s="159"/>
      <c r="Y72" s="159"/>
      <c r="Z72" s="155"/>
    </row>
    <row r="73" spans="1:29" s="30" customFormat="1" ht="25" customHeight="1" x14ac:dyDescent="0.25">
      <c r="A73" s="156">
        <f t="shared" si="1"/>
        <v>44135</v>
      </c>
      <c r="B73" s="157">
        <f>+B72+DAY(1)</f>
        <v>44135</v>
      </c>
      <c r="C73" s="178" t="s">
        <v>148</v>
      </c>
      <c r="D73" s="188"/>
      <c r="E73" s="164"/>
      <c r="F73" s="146" t="s">
        <v>149</v>
      </c>
      <c r="G73" s="147"/>
      <c r="H73" s="148"/>
      <c r="I73" s="147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281"/>
      <c r="U73" s="149"/>
      <c r="W73" s="159"/>
      <c r="X73" s="159"/>
      <c r="Y73" s="159"/>
      <c r="Z73" s="155"/>
    </row>
    <row r="74" spans="1:29" s="30" customFormat="1" ht="25" customHeight="1" x14ac:dyDescent="0.25">
      <c r="A74" s="156">
        <f>+B73</f>
        <v>44135</v>
      </c>
      <c r="B74" s="157">
        <f>+B72+DAY(1)</f>
        <v>44135</v>
      </c>
      <c r="C74" s="146" t="s">
        <v>217</v>
      </c>
      <c r="D74" s="146"/>
      <c r="E74" s="147" t="s">
        <v>156</v>
      </c>
      <c r="F74" s="146" t="s">
        <v>142</v>
      </c>
      <c r="G74" s="148">
        <v>0.41666666666666669</v>
      </c>
      <c r="H74" s="148"/>
      <c r="I74" s="147"/>
      <c r="J74" s="149"/>
      <c r="K74" s="149"/>
      <c r="L74" s="149"/>
      <c r="M74" s="149"/>
      <c r="N74" s="149"/>
      <c r="O74" s="149"/>
      <c r="P74" s="149"/>
      <c r="Q74" s="282"/>
      <c r="R74" s="149"/>
      <c r="S74" s="149"/>
      <c r="T74" s="149"/>
      <c r="U74" s="149"/>
      <c r="W74" s="159"/>
      <c r="X74" s="159"/>
      <c r="Y74" s="159"/>
      <c r="Z74" s="155"/>
    </row>
    <row r="75" spans="1:29" s="13" customFormat="1" ht="25" customHeight="1" x14ac:dyDescent="0.25">
      <c r="A75" s="211">
        <f t="shared" si="1"/>
        <v>44136</v>
      </c>
      <c r="B75" s="212">
        <f>+B74+DAY(1)</f>
        <v>44136</v>
      </c>
      <c r="C75" s="178" t="s">
        <v>148</v>
      </c>
      <c r="D75" s="188"/>
      <c r="E75" s="164"/>
      <c r="F75" s="146" t="s">
        <v>149</v>
      </c>
      <c r="G75" s="244"/>
      <c r="H75" s="148"/>
      <c r="I75" s="147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281"/>
      <c r="U75" s="149"/>
      <c r="V75" s="30"/>
      <c r="W75" s="159"/>
      <c r="X75" s="159"/>
      <c r="Y75" s="159"/>
      <c r="Z75" s="174"/>
      <c r="AA75" s="180"/>
      <c r="AB75" s="176"/>
      <c r="AC75" s="177"/>
    </row>
    <row r="76" spans="1:29" s="13" customFormat="1" ht="25" customHeight="1" x14ac:dyDescent="0.25">
      <c r="A76" s="211">
        <f>+B76</f>
        <v>44136</v>
      </c>
      <c r="B76" s="212">
        <f>+B74+DAY(1)</f>
        <v>44136</v>
      </c>
      <c r="C76" s="146" t="s">
        <v>217</v>
      </c>
      <c r="D76" s="146"/>
      <c r="E76" s="147" t="s">
        <v>157</v>
      </c>
      <c r="F76" s="146" t="s">
        <v>142</v>
      </c>
      <c r="G76" s="148">
        <v>0.41666666666666669</v>
      </c>
      <c r="H76" s="148"/>
      <c r="I76" s="147"/>
      <c r="J76" s="149"/>
      <c r="K76" s="149"/>
      <c r="L76" s="149"/>
      <c r="M76" s="149"/>
      <c r="N76" s="149"/>
      <c r="O76" s="149"/>
      <c r="P76" s="149"/>
      <c r="Q76" s="282"/>
      <c r="R76" s="149"/>
      <c r="S76" s="149"/>
      <c r="T76" s="149"/>
      <c r="U76" s="149"/>
      <c r="V76" s="30"/>
      <c r="W76" s="159"/>
      <c r="X76" s="159"/>
      <c r="Y76" s="159"/>
      <c r="Z76" s="174"/>
      <c r="AA76" s="180"/>
      <c r="AB76" s="176"/>
      <c r="AC76" s="177"/>
    </row>
    <row r="77" spans="1:29" s="13" customFormat="1" ht="25" customHeight="1" x14ac:dyDescent="0.25">
      <c r="A77" s="168">
        <f>+B77</f>
        <v>44137</v>
      </c>
      <c r="B77" s="169">
        <f t="shared" ref="B77" si="11">+B75+DAY(1)</f>
        <v>44137</v>
      </c>
      <c r="C77" s="146" t="s">
        <v>94</v>
      </c>
      <c r="D77" s="146" t="s">
        <v>291</v>
      </c>
      <c r="E77" s="164" t="s">
        <v>184</v>
      </c>
      <c r="F77" s="146" t="s">
        <v>142</v>
      </c>
      <c r="G77" s="244">
        <v>0.79166666666666663</v>
      </c>
      <c r="H77" s="148"/>
      <c r="I77" s="147"/>
      <c r="J77" s="149"/>
      <c r="K77" s="170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30"/>
      <c r="W77" s="159"/>
      <c r="X77" s="159"/>
      <c r="Y77" s="159"/>
      <c r="Z77" s="174"/>
      <c r="AA77" s="180"/>
      <c r="AB77" s="176"/>
      <c r="AC77" s="177"/>
    </row>
    <row r="78" spans="1:29" s="13" customFormat="1" ht="25" customHeight="1" x14ac:dyDescent="0.25">
      <c r="A78" s="168">
        <f>+B78</f>
        <v>44138</v>
      </c>
      <c r="B78" s="169">
        <f>+B77+DAY(1)</f>
        <v>44138</v>
      </c>
      <c r="C78" s="146" t="s">
        <v>322</v>
      </c>
      <c r="D78" s="146" t="s">
        <v>319</v>
      </c>
      <c r="E78" s="164" t="s">
        <v>184</v>
      </c>
      <c r="F78" s="146" t="s">
        <v>142</v>
      </c>
      <c r="G78" s="244">
        <v>0.79166666666666663</v>
      </c>
      <c r="H78" s="148"/>
      <c r="I78" s="147"/>
      <c r="J78" s="149"/>
      <c r="K78" s="170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30"/>
      <c r="W78" s="159"/>
      <c r="X78" s="159"/>
      <c r="Y78" s="159"/>
      <c r="Z78" s="174"/>
      <c r="AA78" s="180"/>
      <c r="AB78" s="176"/>
      <c r="AC78" s="177"/>
    </row>
    <row r="79" spans="1:29" s="13" customFormat="1" ht="25" customHeight="1" x14ac:dyDescent="0.25">
      <c r="A79" s="182">
        <f>+B79</f>
        <v>44139</v>
      </c>
      <c r="B79" s="183">
        <f>+B78+DAY(1)</f>
        <v>44139</v>
      </c>
      <c r="C79" s="184" t="s">
        <v>211</v>
      </c>
      <c r="D79" s="185"/>
      <c r="E79" s="164"/>
      <c r="F79" s="146"/>
      <c r="G79" s="244"/>
      <c r="H79" s="148"/>
      <c r="I79" s="186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30"/>
      <c r="W79" s="159"/>
      <c r="X79" s="159"/>
      <c r="Y79" s="159"/>
      <c r="Z79" s="174"/>
      <c r="AA79" s="180"/>
      <c r="AB79" s="176"/>
      <c r="AC79" s="177"/>
    </row>
    <row r="80" spans="1:29" s="13" customFormat="1" ht="25" customHeight="1" x14ac:dyDescent="0.25">
      <c r="A80" s="193">
        <f>+B79</f>
        <v>44139</v>
      </c>
      <c r="B80" s="194">
        <f>+B78+DAY(1)</f>
        <v>44139</v>
      </c>
      <c r="C80" s="195" t="s">
        <v>244</v>
      </c>
      <c r="D80" s="196"/>
      <c r="E80" s="164"/>
      <c r="F80" s="219"/>
      <c r="G80" s="245"/>
      <c r="H80" s="148"/>
      <c r="I80" s="186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30"/>
      <c r="W80" s="159"/>
      <c r="X80" s="159"/>
      <c r="Y80" s="159"/>
      <c r="Z80" s="159"/>
    </row>
    <row r="81" spans="1:29" s="13" customFormat="1" ht="25" customHeight="1" x14ac:dyDescent="0.25">
      <c r="A81" s="201">
        <f t="shared" si="1"/>
        <v>44140</v>
      </c>
      <c r="B81" s="202">
        <f t="shared" si="0"/>
        <v>44140</v>
      </c>
      <c r="C81" s="203" t="s">
        <v>168</v>
      </c>
      <c r="D81" s="204"/>
      <c r="E81" s="164"/>
      <c r="F81" s="219"/>
      <c r="G81" s="245"/>
      <c r="H81" s="148"/>
      <c r="I81" s="186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30"/>
      <c r="W81" s="159"/>
      <c r="X81" s="159"/>
      <c r="Y81" s="159"/>
      <c r="Z81" s="159"/>
    </row>
    <row r="82" spans="1:29" s="13" customFormat="1" ht="25" customHeight="1" x14ac:dyDescent="0.25">
      <c r="A82" s="201">
        <f t="shared" si="1"/>
        <v>44141</v>
      </c>
      <c r="B82" s="202">
        <f t="shared" ref="B82:B157" si="12">+B81+DAY(1)</f>
        <v>44141</v>
      </c>
      <c r="C82" s="203" t="s">
        <v>169</v>
      </c>
      <c r="D82" s="204"/>
      <c r="E82" s="164"/>
      <c r="F82" s="146"/>
      <c r="G82" s="147"/>
      <c r="H82" s="148"/>
      <c r="I82" s="186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30"/>
      <c r="W82" s="159"/>
      <c r="X82" s="159"/>
      <c r="Y82" s="159"/>
      <c r="Z82" s="159"/>
    </row>
    <row r="83" spans="1:29" s="13" customFormat="1" ht="25" customHeight="1" x14ac:dyDescent="0.25">
      <c r="A83" s="156">
        <f t="shared" ref="A83:A158" si="13">+B83</f>
        <v>44142</v>
      </c>
      <c r="B83" s="157">
        <f t="shared" si="12"/>
        <v>44142</v>
      </c>
      <c r="C83" s="160" t="s">
        <v>147</v>
      </c>
      <c r="D83" s="146"/>
      <c r="E83" s="206" t="s">
        <v>143</v>
      </c>
      <c r="F83" s="146" t="s">
        <v>144</v>
      </c>
      <c r="G83" s="147"/>
      <c r="H83" s="148"/>
      <c r="I83" s="147"/>
      <c r="J83" s="149"/>
      <c r="K83" s="149"/>
      <c r="L83" s="149"/>
      <c r="M83" s="149"/>
      <c r="N83" s="149"/>
      <c r="O83" s="149"/>
      <c r="P83" s="149"/>
      <c r="Q83" s="149"/>
      <c r="R83" s="189"/>
      <c r="S83" s="149"/>
      <c r="T83" s="149"/>
      <c r="U83" s="149"/>
      <c r="V83" s="30"/>
      <c r="W83" s="159"/>
      <c r="X83" s="159"/>
      <c r="Y83" s="159"/>
      <c r="Z83" s="159"/>
    </row>
    <row r="84" spans="1:29" s="30" customFormat="1" ht="25" customHeight="1" x14ac:dyDescent="0.25">
      <c r="A84" s="162">
        <f t="shared" si="13"/>
        <v>44143</v>
      </c>
      <c r="B84" s="163">
        <f t="shared" si="12"/>
        <v>44143</v>
      </c>
      <c r="C84" s="229" t="s">
        <v>147</v>
      </c>
      <c r="D84" s="146"/>
      <c r="E84" s="206" t="s">
        <v>145</v>
      </c>
      <c r="F84" s="146" t="s">
        <v>144</v>
      </c>
      <c r="G84" s="147"/>
      <c r="H84" s="148"/>
      <c r="I84" s="147"/>
      <c r="J84" s="149"/>
      <c r="K84" s="149"/>
      <c r="L84" s="149"/>
      <c r="M84" s="149"/>
      <c r="N84" s="149"/>
      <c r="O84" s="149"/>
      <c r="P84" s="149"/>
      <c r="Q84" s="149"/>
      <c r="R84" s="189"/>
      <c r="S84" s="149"/>
      <c r="T84" s="149"/>
      <c r="U84" s="149"/>
      <c r="W84" s="159"/>
      <c r="X84" s="159"/>
      <c r="Y84" s="159"/>
      <c r="Z84" s="179"/>
      <c r="AA84" s="180"/>
      <c r="AB84" s="176"/>
      <c r="AC84" s="177"/>
    </row>
    <row r="85" spans="1:29" s="13" customFormat="1" ht="25" customHeight="1" x14ac:dyDescent="0.25">
      <c r="A85" s="168">
        <f t="shared" si="13"/>
        <v>44144</v>
      </c>
      <c r="B85" s="169">
        <f t="shared" si="12"/>
        <v>44144</v>
      </c>
      <c r="C85" s="146" t="s">
        <v>335</v>
      </c>
      <c r="D85" s="146" t="s">
        <v>288</v>
      </c>
      <c r="E85" s="164" t="s">
        <v>187</v>
      </c>
      <c r="F85" s="146" t="s">
        <v>142</v>
      </c>
      <c r="G85" s="244">
        <v>0.8125</v>
      </c>
      <c r="H85" s="148"/>
      <c r="I85" s="147"/>
      <c r="J85" s="181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30"/>
      <c r="W85" s="159"/>
      <c r="X85" s="159"/>
      <c r="Y85" s="159"/>
      <c r="Z85" s="159"/>
    </row>
    <row r="86" spans="1:29" s="13" customFormat="1" ht="25" customHeight="1" x14ac:dyDescent="0.25">
      <c r="A86" s="144">
        <f t="shared" si="13"/>
        <v>44145</v>
      </c>
      <c r="B86" s="145">
        <f>+B85+DAY(1)</f>
        <v>44145</v>
      </c>
      <c r="C86" s="146"/>
      <c r="D86" s="146"/>
      <c r="E86" s="164"/>
      <c r="F86" s="146"/>
      <c r="G86" s="244"/>
      <c r="H86" s="148"/>
      <c r="I86" s="147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30"/>
      <c r="W86" s="159"/>
      <c r="X86" s="159"/>
      <c r="Y86" s="159"/>
      <c r="Z86" s="159"/>
    </row>
    <row r="87" spans="1:29" s="13" customFormat="1" ht="25" customHeight="1" x14ac:dyDescent="0.25">
      <c r="A87" s="156">
        <f t="shared" si="13"/>
        <v>44146</v>
      </c>
      <c r="B87" s="157">
        <f t="shared" si="12"/>
        <v>44146</v>
      </c>
      <c r="C87" s="160"/>
      <c r="D87" s="146"/>
      <c r="E87" s="164"/>
      <c r="F87" s="146"/>
      <c r="G87" s="147"/>
      <c r="H87" s="148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30"/>
      <c r="W87" s="155"/>
      <c r="X87" s="292"/>
      <c r="Y87" s="292"/>
      <c r="Z87" s="159"/>
    </row>
    <row r="88" spans="1:29" s="13" customFormat="1" ht="25" customHeight="1" x14ac:dyDescent="0.25">
      <c r="A88" s="156">
        <f t="shared" si="13"/>
        <v>44147</v>
      </c>
      <c r="B88" s="157">
        <f t="shared" si="12"/>
        <v>44147</v>
      </c>
      <c r="C88" s="208"/>
      <c r="D88" s="146"/>
      <c r="E88" s="164"/>
      <c r="F88" s="146"/>
      <c r="G88" s="147"/>
      <c r="H88" s="148"/>
      <c r="I88" s="147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30"/>
      <c r="W88" s="207"/>
      <c r="X88" s="205"/>
      <c r="Y88" s="205"/>
      <c r="Z88" s="174"/>
      <c r="AA88" s="180"/>
      <c r="AB88" s="176"/>
      <c r="AC88" s="177"/>
    </row>
    <row r="89" spans="1:29" s="13" customFormat="1" ht="25" customHeight="1" x14ac:dyDescent="0.25">
      <c r="A89" s="156">
        <f t="shared" si="13"/>
        <v>44148</v>
      </c>
      <c r="B89" s="157">
        <f t="shared" si="12"/>
        <v>44148</v>
      </c>
      <c r="C89" s="146" t="s">
        <v>35</v>
      </c>
      <c r="D89" s="146"/>
      <c r="E89" s="147">
        <v>3</v>
      </c>
      <c r="F89" s="146" t="s">
        <v>142</v>
      </c>
      <c r="G89" s="148">
        <v>0.6875</v>
      </c>
      <c r="H89" s="148"/>
      <c r="I89" s="147"/>
      <c r="J89" s="149"/>
      <c r="K89" s="149"/>
      <c r="L89" s="149"/>
      <c r="M89" s="149"/>
      <c r="N89" s="149"/>
      <c r="O89" s="149"/>
      <c r="P89" s="149"/>
      <c r="Q89" s="149"/>
      <c r="R89" s="149"/>
      <c r="S89" s="284"/>
      <c r="T89" s="149"/>
      <c r="U89" s="149"/>
      <c r="V89" s="30"/>
      <c r="W89" s="159"/>
      <c r="X89" s="159"/>
      <c r="Y89" s="159"/>
      <c r="Z89" s="159"/>
    </row>
    <row r="90" spans="1:29" s="13" customFormat="1" ht="25" customHeight="1" x14ac:dyDescent="0.25">
      <c r="A90" s="156">
        <f>+B90</f>
        <v>44149</v>
      </c>
      <c r="B90" s="157">
        <f>+B89+DAY(1)</f>
        <v>44149</v>
      </c>
      <c r="C90" s="146" t="s">
        <v>326</v>
      </c>
      <c r="D90" s="146" t="s">
        <v>133</v>
      </c>
      <c r="E90" s="164" t="s">
        <v>181</v>
      </c>
      <c r="F90" s="146" t="s">
        <v>180</v>
      </c>
      <c r="G90" s="244">
        <v>0.45833333333333331</v>
      </c>
      <c r="H90" s="148"/>
      <c r="I90" s="147"/>
      <c r="J90" s="149"/>
      <c r="K90" s="149"/>
      <c r="L90" s="198"/>
      <c r="M90" s="149"/>
      <c r="N90" s="149"/>
      <c r="O90" s="149"/>
      <c r="P90" s="149"/>
      <c r="Q90" s="149"/>
      <c r="R90" s="149"/>
      <c r="S90" s="149"/>
      <c r="T90" s="149"/>
      <c r="U90" s="149"/>
      <c r="V90" s="30"/>
      <c r="W90" s="155"/>
      <c r="X90" s="205"/>
      <c r="Y90" s="205"/>
      <c r="Z90" s="159"/>
    </row>
    <row r="91" spans="1:29" s="13" customFormat="1" ht="25" customHeight="1" x14ac:dyDescent="0.25">
      <c r="A91" s="156">
        <f>+B90</f>
        <v>44149</v>
      </c>
      <c r="B91" s="157">
        <f>+B89+DAY(1)</f>
        <v>44149</v>
      </c>
      <c r="C91" s="146" t="s">
        <v>185</v>
      </c>
      <c r="D91" s="146" t="s">
        <v>134</v>
      </c>
      <c r="E91" s="164" t="s">
        <v>179</v>
      </c>
      <c r="F91" s="146" t="s">
        <v>180</v>
      </c>
      <c r="G91" s="244">
        <v>0.58333333333333337</v>
      </c>
      <c r="H91" s="148"/>
      <c r="I91" s="147"/>
      <c r="J91" s="149"/>
      <c r="K91" s="149"/>
      <c r="L91" s="198"/>
      <c r="M91" s="149"/>
      <c r="N91" s="149"/>
      <c r="O91" s="149"/>
      <c r="P91" s="149"/>
      <c r="Q91" s="149"/>
      <c r="R91" s="149"/>
      <c r="S91" s="149"/>
      <c r="T91" s="149"/>
      <c r="U91" s="149"/>
      <c r="V91" s="30"/>
      <c r="W91" s="155"/>
      <c r="X91" s="205"/>
      <c r="Y91" s="205"/>
      <c r="Z91" s="159"/>
    </row>
    <row r="92" spans="1:29" s="187" customFormat="1" ht="25" customHeight="1" x14ac:dyDescent="0.25">
      <c r="A92" s="162">
        <f t="shared" ref="A92:A93" si="14">+B92</f>
        <v>44150</v>
      </c>
      <c r="B92" s="163">
        <f>+B91+DAY(1)</f>
        <v>44150</v>
      </c>
      <c r="C92" s="146" t="s">
        <v>182</v>
      </c>
      <c r="D92" s="188"/>
      <c r="E92" s="147">
        <v>2</v>
      </c>
      <c r="F92" s="146" t="s">
        <v>142</v>
      </c>
      <c r="G92" s="148">
        <v>0.41666666666666669</v>
      </c>
      <c r="H92" s="148">
        <v>0.5625</v>
      </c>
      <c r="I92" s="147"/>
      <c r="J92" s="149"/>
      <c r="K92" s="149"/>
      <c r="L92" s="149"/>
      <c r="M92" s="149"/>
      <c r="N92" s="149"/>
      <c r="O92" s="149"/>
      <c r="P92" s="192"/>
      <c r="Q92" s="149"/>
      <c r="R92" s="149"/>
      <c r="S92" s="149"/>
      <c r="T92" s="149"/>
      <c r="U92" s="149"/>
      <c r="V92" s="167"/>
      <c r="W92" s="159"/>
      <c r="X92" s="159"/>
      <c r="Y92" s="159"/>
      <c r="Z92" s="159"/>
    </row>
    <row r="93" spans="1:29" s="187" customFormat="1" ht="25" customHeight="1" x14ac:dyDescent="0.25">
      <c r="A93" s="162">
        <f t="shared" si="14"/>
        <v>44150</v>
      </c>
      <c r="B93" s="163">
        <f>+B90+DAY(1)</f>
        <v>44150</v>
      </c>
      <c r="C93" s="146" t="s">
        <v>182</v>
      </c>
      <c r="D93" s="188"/>
      <c r="E93" s="147">
        <v>2</v>
      </c>
      <c r="F93" s="146" t="s">
        <v>180</v>
      </c>
      <c r="G93" s="148">
        <v>0.41666666666666669</v>
      </c>
      <c r="H93" s="148">
        <v>0.5625</v>
      </c>
      <c r="I93" s="147"/>
      <c r="J93" s="149"/>
      <c r="K93" s="149"/>
      <c r="L93" s="149"/>
      <c r="M93" s="149"/>
      <c r="N93" s="149"/>
      <c r="O93" s="149"/>
      <c r="P93" s="192"/>
      <c r="Q93" s="149"/>
      <c r="R93" s="149"/>
      <c r="S93" s="149"/>
      <c r="T93" s="149"/>
      <c r="U93" s="149"/>
      <c r="V93" s="167"/>
      <c r="W93" s="159"/>
      <c r="X93" s="159"/>
      <c r="Y93" s="159"/>
      <c r="Z93" s="159"/>
    </row>
    <row r="94" spans="1:29" s="30" customFormat="1" ht="25" customHeight="1" x14ac:dyDescent="0.25">
      <c r="A94" s="168">
        <f t="shared" si="13"/>
        <v>44151</v>
      </c>
      <c r="B94" s="169">
        <f>+B93+DAY(1)</f>
        <v>44151</v>
      </c>
      <c r="C94" s="146" t="s">
        <v>188</v>
      </c>
      <c r="D94" s="146"/>
      <c r="E94" s="147">
        <v>1</v>
      </c>
      <c r="F94" s="146" t="s">
        <v>142</v>
      </c>
      <c r="G94" s="148">
        <v>0.75</v>
      </c>
      <c r="H94" s="148">
        <v>0.875</v>
      </c>
      <c r="I94" s="147"/>
      <c r="J94" s="149"/>
      <c r="K94" s="149"/>
      <c r="L94" s="149"/>
      <c r="M94" s="149"/>
      <c r="N94" s="149"/>
      <c r="O94" s="149"/>
      <c r="P94" s="192"/>
      <c r="Q94" s="149"/>
      <c r="R94" s="149"/>
      <c r="S94" s="149"/>
      <c r="T94" s="149"/>
      <c r="U94" s="149"/>
      <c r="W94" s="159"/>
      <c r="X94" s="159"/>
      <c r="Y94" s="159"/>
      <c r="Z94" s="155"/>
    </row>
    <row r="95" spans="1:29" s="30" customFormat="1" ht="25" customHeight="1" x14ac:dyDescent="0.25">
      <c r="A95" s="168">
        <f t="shared" ref="A95" si="15">+B95</f>
        <v>44151</v>
      </c>
      <c r="B95" s="169">
        <f>+B93+DAY(1)</f>
        <v>44151</v>
      </c>
      <c r="C95" s="146" t="s">
        <v>188</v>
      </c>
      <c r="D95" s="146"/>
      <c r="E95" s="147">
        <v>1</v>
      </c>
      <c r="F95" s="146" t="s">
        <v>180</v>
      </c>
      <c r="G95" s="148">
        <v>0.75</v>
      </c>
      <c r="H95" s="148">
        <v>0.875</v>
      </c>
      <c r="I95" s="147"/>
      <c r="J95" s="149"/>
      <c r="K95" s="149"/>
      <c r="L95" s="149"/>
      <c r="M95" s="149"/>
      <c r="N95" s="149"/>
      <c r="O95" s="149"/>
      <c r="P95" s="192"/>
      <c r="Q95" s="149"/>
      <c r="R95" s="149"/>
      <c r="S95" s="149"/>
      <c r="T95" s="149"/>
      <c r="U95" s="149"/>
      <c r="W95" s="159"/>
      <c r="X95" s="159"/>
      <c r="Y95" s="159"/>
      <c r="Z95" s="155"/>
    </row>
    <row r="96" spans="1:29" s="30" customFormat="1" ht="25" customHeight="1" x14ac:dyDescent="0.25">
      <c r="A96" s="144">
        <f t="shared" si="13"/>
        <v>44152</v>
      </c>
      <c r="B96" s="145">
        <f>+B94+DAY(1)</f>
        <v>44152</v>
      </c>
      <c r="C96" s="146"/>
      <c r="D96" s="146"/>
      <c r="E96" s="164"/>
      <c r="F96" s="146"/>
      <c r="G96" s="147"/>
      <c r="H96" s="148"/>
      <c r="I96" s="147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W96" s="159"/>
      <c r="X96" s="159"/>
      <c r="Y96" s="159"/>
      <c r="Z96" s="155"/>
    </row>
    <row r="97" spans="1:29" s="30" customFormat="1" ht="25" customHeight="1" x14ac:dyDescent="0.25">
      <c r="A97" s="156">
        <f t="shared" si="13"/>
        <v>44153</v>
      </c>
      <c r="B97" s="157">
        <f t="shared" si="12"/>
        <v>44153</v>
      </c>
      <c r="C97" s="146"/>
      <c r="D97" s="146"/>
      <c r="E97" s="164"/>
      <c r="F97" s="146"/>
      <c r="G97" s="147"/>
      <c r="H97" s="148"/>
      <c r="I97" s="147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W97" s="159"/>
      <c r="X97" s="159"/>
      <c r="Y97" s="159"/>
      <c r="Z97" s="155"/>
    </row>
    <row r="98" spans="1:29" s="30" customFormat="1" ht="25" customHeight="1" x14ac:dyDescent="0.25">
      <c r="A98" s="156">
        <f t="shared" si="13"/>
        <v>44154</v>
      </c>
      <c r="B98" s="157">
        <f t="shared" si="12"/>
        <v>44154</v>
      </c>
      <c r="C98" s="208"/>
      <c r="D98" s="146"/>
      <c r="E98" s="164"/>
      <c r="F98" s="146"/>
      <c r="G98" s="147"/>
      <c r="H98" s="148"/>
      <c r="I98" s="147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W98" s="159"/>
      <c r="X98" s="159"/>
      <c r="Y98" s="159"/>
      <c r="Z98" s="155"/>
    </row>
    <row r="99" spans="1:29" s="30" customFormat="1" ht="25" customHeight="1" x14ac:dyDescent="0.25">
      <c r="A99" s="201">
        <f t="shared" si="13"/>
        <v>44155</v>
      </c>
      <c r="B99" s="202">
        <f t="shared" si="12"/>
        <v>44155</v>
      </c>
      <c r="C99" s="203" t="s">
        <v>170</v>
      </c>
      <c r="D99" s="204"/>
      <c r="E99" s="164"/>
      <c r="F99" s="146"/>
      <c r="G99" s="147"/>
      <c r="H99" s="148"/>
      <c r="I99" s="186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W99" s="159"/>
      <c r="X99" s="159"/>
      <c r="Y99" s="159"/>
      <c r="Z99" s="155"/>
    </row>
    <row r="100" spans="1:29" s="30" customFormat="1" ht="25" customHeight="1" x14ac:dyDescent="0.25">
      <c r="A100" s="156">
        <f t="shared" si="13"/>
        <v>44156</v>
      </c>
      <c r="B100" s="157">
        <f t="shared" si="12"/>
        <v>44156</v>
      </c>
      <c r="C100" s="160" t="s">
        <v>146</v>
      </c>
      <c r="D100" s="146"/>
      <c r="E100" s="206" t="s">
        <v>143</v>
      </c>
      <c r="F100" s="146" t="s">
        <v>144</v>
      </c>
      <c r="G100" s="147"/>
      <c r="H100" s="148"/>
      <c r="I100" s="147"/>
      <c r="J100" s="149"/>
      <c r="K100" s="149"/>
      <c r="L100" s="149"/>
      <c r="M100" s="149"/>
      <c r="N100" s="149"/>
      <c r="O100" s="149"/>
      <c r="P100" s="149"/>
      <c r="Q100" s="149"/>
      <c r="R100" s="189"/>
      <c r="S100" s="149"/>
      <c r="T100" s="149"/>
      <c r="U100" s="149"/>
      <c r="W100" s="207"/>
      <c r="X100" s="205"/>
      <c r="Y100" s="205"/>
      <c r="Z100" s="155"/>
    </row>
    <row r="101" spans="1:29" s="30" customFormat="1" ht="25" customHeight="1" x14ac:dyDescent="0.25">
      <c r="A101" s="156">
        <f>+B101</f>
        <v>44156</v>
      </c>
      <c r="B101" s="157">
        <f>+B99+DAY(1)</f>
        <v>44156</v>
      </c>
      <c r="C101" s="146" t="s">
        <v>160</v>
      </c>
      <c r="D101" s="146"/>
      <c r="E101" s="147" t="s">
        <v>156</v>
      </c>
      <c r="F101" s="146" t="s">
        <v>164</v>
      </c>
      <c r="G101" s="147"/>
      <c r="H101" s="148"/>
      <c r="I101" s="147"/>
      <c r="J101" s="149"/>
      <c r="K101" s="149"/>
      <c r="L101" s="149"/>
      <c r="M101" s="149"/>
      <c r="N101" s="149"/>
      <c r="O101" s="149"/>
      <c r="P101" s="149"/>
      <c r="Q101" s="282"/>
      <c r="R101" s="149"/>
      <c r="S101" s="149"/>
      <c r="T101" s="149"/>
      <c r="U101" s="149"/>
      <c r="W101" s="207"/>
      <c r="X101" s="205"/>
      <c r="Y101" s="205"/>
      <c r="Z101" s="155"/>
    </row>
    <row r="102" spans="1:29" s="30" customFormat="1" ht="25" customHeight="1" x14ac:dyDescent="0.25">
      <c r="A102" s="162">
        <f t="shared" si="13"/>
        <v>44157</v>
      </c>
      <c r="B102" s="163">
        <f>+B100+DAY(1)</f>
        <v>44157</v>
      </c>
      <c r="C102" s="160" t="s">
        <v>146</v>
      </c>
      <c r="D102" s="146"/>
      <c r="E102" s="206" t="s">
        <v>145</v>
      </c>
      <c r="F102" s="146" t="s">
        <v>144</v>
      </c>
      <c r="G102" s="147"/>
      <c r="H102" s="148"/>
      <c r="I102" s="147"/>
      <c r="J102" s="149"/>
      <c r="K102" s="149"/>
      <c r="L102" s="149"/>
      <c r="M102" s="149"/>
      <c r="N102" s="149"/>
      <c r="O102" s="149"/>
      <c r="P102" s="149"/>
      <c r="Q102" s="149"/>
      <c r="R102" s="189"/>
      <c r="S102" s="149"/>
      <c r="T102" s="149"/>
      <c r="U102" s="149"/>
      <c r="W102" s="159"/>
      <c r="X102" s="159"/>
      <c r="Y102" s="159"/>
      <c r="Z102" s="155"/>
    </row>
    <row r="103" spans="1:29" s="30" customFormat="1" ht="25" customHeight="1" x14ac:dyDescent="0.25">
      <c r="A103" s="162">
        <f t="shared" ref="A103" si="16">+B103</f>
        <v>44157</v>
      </c>
      <c r="B103" s="163">
        <f>+B101+DAY(1)</f>
        <v>44157</v>
      </c>
      <c r="C103" s="146" t="s">
        <v>160</v>
      </c>
      <c r="D103" s="146"/>
      <c r="E103" s="147" t="s">
        <v>157</v>
      </c>
      <c r="F103" s="146" t="s">
        <v>164</v>
      </c>
      <c r="G103" s="147"/>
      <c r="H103" s="148"/>
      <c r="I103" s="147"/>
      <c r="J103" s="149"/>
      <c r="K103" s="149"/>
      <c r="L103" s="149"/>
      <c r="M103" s="149"/>
      <c r="N103" s="149"/>
      <c r="O103" s="149"/>
      <c r="P103" s="149"/>
      <c r="Q103" s="282"/>
      <c r="R103" s="149"/>
      <c r="S103" s="149"/>
      <c r="T103" s="149"/>
      <c r="U103" s="149"/>
      <c r="W103" s="159"/>
      <c r="X103" s="159"/>
      <c r="Y103" s="159"/>
      <c r="Z103" s="155"/>
    </row>
    <row r="104" spans="1:29" s="30" customFormat="1" ht="25" customHeight="1" x14ac:dyDescent="0.25">
      <c r="A104" s="168">
        <f>+B104</f>
        <v>44158</v>
      </c>
      <c r="B104" s="169">
        <f>+B102+DAY(1)</f>
        <v>44158</v>
      </c>
      <c r="C104" s="146" t="s">
        <v>188</v>
      </c>
      <c r="D104" s="146"/>
      <c r="E104" s="147">
        <v>2</v>
      </c>
      <c r="F104" s="146" t="s">
        <v>142</v>
      </c>
      <c r="G104" s="148">
        <v>0.75</v>
      </c>
      <c r="H104" s="148">
        <v>0.875</v>
      </c>
      <c r="I104" s="147"/>
      <c r="J104" s="149"/>
      <c r="K104" s="149"/>
      <c r="L104" s="149"/>
      <c r="M104" s="149"/>
      <c r="N104" s="147"/>
      <c r="O104" s="149"/>
      <c r="P104" s="192"/>
      <c r="Q104" s="149"/>
      <c r="R104" s="149"/>
      <c r="S104" s="149"/>
      <c r="T104" s="149"/>
      <c r="U104" s="149"/>
      <c r="W104" s="155"/>
      <c r="X104" s="155"/>
      <c r="Y104" s="155"/>
      <c r="Z104" s="155"/>
    </row>
    <row r="105" spans="1:29" s="30" customFormat="1" ht="25" customHeight="1" x14ac:dyDescent="0.25">
      <c r="A105" s="168">
        <f t="shared" ref="A105:A106" si="17">+B105</f>
        <v>44158</v>
      </c>
      <c r="B105" s="169">
        <f t="shared" ref="B105:B106" si="18">+B103+DAY(1)</f>
        <v>44158</v>
      </c>
      <c r="C105" s="146" t="s">
        <v>188</v>
      </c>
      <c r="D105" s="146"/>
      <c r="E105" s="147">
        <v>2</v>
      </c>
      <c r="F105" s="146" t="s">
        <v>180</v>
      </c>
      <c r="G105" s="148">
        <v>0.75</v>
      </c>
      <c r="H105" s="148">
        <v>0.875</v>
      </c>
      <c r="I105" s="147"/>
      <c r="J105" s="149"/>
      <c r="K105" s="149"/>
      <c r="L105" s="149"/>
      <c r="M105" s="149"/>
      <c r="N105" s="147"/>
      <c r="O105" s="149"/>
      <c r="P105" s="192"/>
      <c r="Q105" s="149"/>
      <c r="R105" s="149"/>
      <c r="S105" s="149"/>
      <c r="T105" s="149"/>
      <c r="U105" s="149"/>
      <c r="W105" s="155"/>
      <c r="X105" s="155"/>
      <c r="Y105" s="155"/>
      <c r="Z105" s="155"/>
    </row>
    <row r="106" spans="1:29" s="30" customFormat="1" ht="25" customHeight="1" x14ac:dyDescent="0.25">
      <c r="A106" s="144">
        <f t="shared" si="17"/>
        <v>44159</v>
      </c>
      <c r="B106" s="145">
        <f t="shared" si="18"/>
        <v>44159</v>
      </c>
      <c r="C106" s="160"/>
      <c r="D106" s="146"/>
      <c r="E106" s="164"/>
      <c r="F106" s="146"/>
      <c r="G106" s="147"/>
      <c r="H106" s="148"/>
      <c r="I106" s="147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W106" s="155"/>
      <c r="X106" s="155"/>
      <c r="Y106" s="155"/>
      <c r="Z106" s="179"/>
      <c r="AA106" s="180"/>
      <c r="AB106" s="176"/>
      <c r="AC106" s="177"/>
    </row>
    <row r="107" spans="1:29" s="30" customFormat="1" ht="25" customHeight="1" x14ac:dyDescent="0.25">
      <c r="A107" s="156">
        <f t="shared" si="13"/>
        <v>44160</v>
      </c>
      <c r="B107" s="157">
        <f t="shared" si="12"/>
        <v>44160</v>
      </c>
      <c r="C107" s="146"/>
      <c r="D107" s="146"/>
      <c r="E107" s="164"/>
      <c r="F107" s="219"/>
      <c r="G107" s="245"/>
      <c r="H107" s="148"/>
      <c r="I107" s="147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W107" s="155"/>
      <c r="X107" s="155"/>
      <c r="Y107" s="155"/>
      <c r="Z107" s="155"/>
    </row>
    <row r="108" spans="1:29" s="30" customFormat="1" ht="25" customHeight="1" x14ac:dyDescent="0.25">
      <c r="A108" s="156">
        <f t="shared" si="13"/>
        <v>44161</v>
      </c>
      <c r="B108" s="157">
        <f t="shared" si="12"/>
        <v>44161</v>
      </c>
      <c r="C108" s="146"/>
      <c r="D108" s="146"/>
      <c r="E108" s="164"/>
      <c r="F108" s="219"/>
      <c r="G108" s="245"/>
      <c r="H108" s="148"/>
      <c r="I108" s="147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W108" s="155"/>
      <c r="X108" s="155"/>
      <c r="Y108" s="155"/>
      <c r="Z108" s="155"/>
    </row>
    <row r="109" spans="1:29" s="30" customFormat="1" ht="25" customHeight="1" x14ac:dyDescent="0.25">
      <c r="A109" s="156">
        <f t="shared" si="13"/>
        <v>44162</v>
      </c>
      <c r="B109" s="157">
        <f t="shared" si="12"/>
        <v>44162</v>
      </c>
      <c r="C109" s="146"/>
      <c r="D109" s="146"/>
      <c r="E109" s="147"/>
      <c r="F109" s="146"/>
      <c r="G109" s="244"/>
      <c r="H109" s="148"/>
      <c r="I109" s="147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W109" s="155"/>
      <c r="X109" s="155"/>
      <c r="Y109" s="155"/>
      <c r="Z109" s="155"/>
    </row>
    <row r="110" spans="1:29" s="30" customFormat="1" ht="25" customHeight="1" x14ac:dyDescent="0.25">
      <c r="A110" s="144">
        <f t="shared" si="13"/>
        <v>44163</v>
      </c>
      <c r="B110" s="145">
        <f>+B109+DAY(1)</f>
        <v>44163</v>
      </c>
      <c r="C110" s="146"/>
      <c r="D110" s="146"/>
      <c r="E110" s="164"/>
      <c r="F110" s="146"/>
      <c r="G110" s="244"/>
      <c r="H110" s="148"/>
      <c r="I110" s="147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W110" s="155"/>
      <c r="X110" s="155"/>
      <c r="Y110" s="155"/>
      <c r="Z110" s="155"/>
    </row>
    <row r="111" spans="1:29" s="30" customFormat="1" ht="25" customHeight="1" x14ac:dyDescent="0.25">
      <c r="A111" s="162">
        <f t="shared" ref="A111" si="19">+B111</f>
        <v>44164</v>
      </c>
      <c r="B111" s="163">
        <f t="shared" ref="B111" si="20">+B110+DAY(1)</f>
        <v>44164</v>
      </c>
      <c r="C111" s="146" t="s">
        <v>340</v>
      </c>
      <c r="D111" s="146" t="s">
        <v>57</v>
      </c>
      <c r="E111" s="164" t="s">
        <v>181</v>
      </c>
      <c r="F111" s="146" t="s">
        <v>142</v>
      </c>
      <c r="G111" s="244">
        <v>0.41666666666666669</v>
      </c>
      <c r="H111" s="148"/>
      <c r="I111" s="147"/>
      <c r="J111" s="181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W111" s="155"/>
      <c r="X111" s="155"/>
      <c r="Y111" s="155"/>
      <c r="Z111" s="155"/>
    </row>
    <row r="112" spans="1:29" s="30" customFormat="1" ht="25" customHeight="1" x14ac:dyDescent="0.25">
      <c r="A112" s="162">
        <f>+B111</f>
        <v>44164</v>
      </c>
      <c r="B112" s="163">
        <f>+B110+DAY(1)</f>
        <v>44164</v>
      </c>
      <c r="C112" s="146" t="s">
        <v>90</v>
      </c>
      <c r="D112" s="146" t="s">
        <v>3</v>
      </c>
      <c r="E112" s="164" t="s">
        <v>181</v>
      </c>
      <c r="F112" s="146" t="s">
        <v>142</v>
      </c>
      <c r="G112" s="244">
        <v>0.5625</v>
      </c>
      <c r="H112" s="148"/>
      <c r="I112" s="147"/>
      <c r="J112" s="181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W112" s="155"/>
      <c r="X112" s="155"/>
      <c r="Y112" s="155"/>
      <c r="Z112" s="155"/>
    </row>
    <row r="113" spans="1:26" s="30" customFormat="1" ht="25" customHeight="1" x14ac:dyDescent="0.25">
      <c r="A113" s="168">
        <f t="shared" ref="A113" si="21">+B113</f>
        <v>44165</v>
      </c>
      <c r="B113" s="169">
        <f t="shared" ref="B113" si="22">+B111+DAY(1)</f>
        <v>44165</v>
      </c>
      <c r="C113" s="146" t="s">
        <v>336</v>
      </c>
      <c r="D113" s="188" t="s">
        <v>288</v>
      </c>
      <c r="E113" s="164" t="s">
        <v>189</v>
      </c>
      <c r="F113" s="146" t="s">
        <v>142</v>
      </c>
      <c r="G113" s="244">
        <v>0.8125</v>
      </c>
      <c r="H113" s="148"/>
      <c r="I113" s="147"/>
      <c r="J113" s="181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W113" s="155"/>
      <c r="X113" s="155"/>
      <c r="Y113" s="155"/>
      <c r="Z113" s="155"/>
    </row>
    <row r="114" spans="1:26" s="30" customFormat="1" ht="25" customHeight="1" x14ac:dyDescent="0.25">
      <c r="A114" s="168">
        <f t="shared" ref="A114" si="23">+B114</f>
        <v>44166</v>
      </c>
      <c r="B114" s="169">
        <f>+B113+DAY(1)</f>
        <v>44166</v>
      </c>
      <c r="C114" s="146" t="s">
        <v>90</v>
      </c>
      <c r="D114" s="188" t="s">
        <v>72</v>
      </c>
      <c r="E114" s="164" t="s">
        <v>184</v>
      </c>
      <c r="F114" s="146" t="s">
        <v>142</v>
      </c>
      <c r="G114" s="244">
        <v>0.8125</v>
      </c>
      <c r="H114" s="148"/>
      <c r="I114" s="147"/>
      <c r="J114" s="181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W114" s="155"/>
      <c r="X114" s="155"/>
      <c r="Y114" s="155"/>
      <c r="Z114" s="155"/>
    </row>
    <row r="115" spans="1:26" s="30" customFormat="1" ht="25" customHeight="1" x14ac:dyDescent="0.25">
      <c r="A115" s="144">
        <f t="shared" ref="A115" si="24">+B115</f>
        <v>44167</v>
      </c>
      <c r="B115" s="145">
        <f t="shared" ref="B115" si="25">+B114+DAY(1)</f>
        <v>44167</v>
      </c>
      <c r="C115" s="146"/>
      <c r="D115" s="188"/>
      <c r="E115" s="164"/>
      <c r="F115" s="146"/>
      <c r="G115" s="147"/>
      <c r="H115" s="148"/>
      <c r="I115" s="147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W115" s="155"/>
      <c r="X115" s="155"/>
      <c r="Y115" s="155"/>
      <c r="Z115" s="155"/>
    </row>
    <row r="116" spans="1:26" s="30" customFormat="1" ht="25" customHeight="1" x14ac:dyDescent="0.25">
      <c r="A116" s="144">
        <f t="shared" ref="A116:A117" si="26">+B116</f>
        <v>44168</v>
      </c>
      <c r="B116" s="145">
        <f t="shared" ref="B116:B117" si="27">+B115+DAY(1)</f>
        <v>44168</v>
      </c>
      <c r="C116" s="146"/>
      <c r="D116" s="188"/>
      <c r="E116" s="164"/>
      <c r="F116" s="146"/>
      <c r="G116" s="147"/>
      <c r="H116" s="148"/>
      <c r="I116" s="147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W116" s="155"/>
      <c r="X116" s="155"/>
      <c r="Y116" s="155"/>
      <c r="Z116" s="155"/>
    </row>
    <row r="117" spans="1:26" s="30" customFormat="1" ht="25" customHeight="1" x14ac:dyDescent="0.25">
      <c r="A117" s="144">
        <f t="shared" si="26"/>
        <v>44169</v>
      </c>
      <c r="B117" s="145">
        <f t="shared" si="27"/>
        <v>44169</v>
      </c>
      <c r="C117" s="146" t="s">
        <v>35</v>
      </c>
      <c r="D117" s="146"/>
      <c r="E117" s="147">
        <v>4</v>
      </c>
      <c r="F117" s="146" t="s">
        <v>142</v>
      </c>
      <c r="G117" s="148">
        <v>0.6875</v>
      </c>
      <c r="H117" s="148"/>
      <c r="I117" s="147"/>
      <c r="J117" s="149"/>
      <c r="K117" s="149"/>
      <c r="L117" s="149"/>
      <c r="M117" s="149"/>
      <c r="N117" s="149"/>
      <c r="O117" s="149"/>
      <c r="P117" s="149"/>
      <c r="Q117" s="149"/>
      <c r="R117" s="149"/>
      <c r="S117" s="284"/>
      <c r="T117" s="149"/>
      <c r="U117" s="149"/>
      <c r="W117" s="155"/>
      <c r="X117" s="155"/>
      <c r="Y117" s="155"/>
      <c r="Z117" s="155"/>
    </row>
    <row r="118" spans="1:26" s="30" customFormat="1" ht="25" customHeight="1" x14ac:dyDescent="0.25">
      <c r="A118" s="144">
        <f t="shared" ref="A118" si="28">+B118</f>
        <v>44170</v>
      </c>
      <c r="B118" s="145">
        <f t="shared" ref="B118" si="29">+B117+DAY(1)</f>
        <v>44170</v>
      </c>
      <c r="C118" s="160" t="s">
        <v>165</v>
      </c>
      <c r="D118" s="146" t="s">
        <v>9</v>
      </c>
      <c r="E118" s="206" t="s">
        <v>143</v>
      </c>
      <c r="F118" s="146" t="s">
        <v>166</v>
      </c>
      <c r="G118" s="147"/>
      <c r="H118" s="148"/>
      <c r="I118" s="147"/>
      <c r="J118" s="149"/>
      <c r="K118" s="149"/>
      <c r="L118" s="149"/>
      <c r="M118" s="149"/>
      <c r="N118" s="149"/>
      <c r="O118" s="149"/>
      <c r="P118" s="192"/>
      <c r="Q118" s="149"/>
      <c r="R118" s="149"/>
      <c r="S118" s="149"/>
      <c r="T118" s="149"/>
      <c r="U118" s="149"/>
      <c r="W118" s="159"/>
      <c r="X118" s="159"/>
      <c r="Y118" s="159"/>
      <c r="Z118" s="155"/>
    </row>
    <row r="119" spans="1:26" s="30" customFormat="1" ht="25" customHeight="1" x14ac:dyDescent="0.25">
      <c r="A119" s="144">
        <f>+B118</f>
        <v>44170</v>
      </c>
      <c r="B119" s="145">
        <f>+B117+DAY(1)</f>
        <v>44170</v>
      </c>
      <c r="C119" s="160" t="s">
        <v>165</v>
      </c>
      <c r="D119" s="146" t="s">
        <v>8</v>
      </c>
      <c r="E119" s="206" t="s">
        <v>143</v>
      </c>
      <c r="F119" s="146" t="s">
        <v>142</v>
      </c>
      <c r="G119" s="147"/>
      <c r="H119" s="148"/>
      <c r="I119" s="147"/>
      <c r="J119" s="149"/>
      <c r="K119" s="149"/>
      <c r="L119" s="149"/>
      <c r="M119" s="149"/>
      <c r="N119" s="149"/>
      <c r="O119" s="149"/>
      <c r="P119" s="192"/>
      <c r="Q119" s="149"/>
      <c r="R119" s="149"/>
      <c r="S119" s="149"/>
      <c r="T119" s="149"/>
      <c r="U119" s="149"/>
      <c r="W119" s="155"/>
      <c r="X119" s="155"/>
      <c r="Y119" s="155"/>
      <c r="Z119" s="155"/>
    </row>
    <row r="120" spans="1:26" s="30" customFormat="1" ht="25" customHeight="1" x14ac:dyDescent="0.25">
      <c r="A120" s="162">
        <f>+B120</f>
        <v>44171</v>
      </c>
      <c r="B120" s="163">
        <f>+B118+DAY(1)</f>
        <v>44171</v>
      </c>
      <c r="C120" s="160" t="s">
        <v>165</v>
      </c>
      <c r="D120" s="146" t="s">
        <v>9</v>
      </c>
      <c r="E120" s="206" t="s">
        <v>145</v>
      </c>
      <c r="F120" s="146" t="s">
        <v>166</v>
      </c>
      <c r="G120" s="147"/>
      <c r="H120" s="148"/>
      <c r="I120" s="147"/>
      <c r="J120" s="149"/>
      <c r="K120" s="149"/>
      <c r="L120" s="149"/>
      <c r="M120" s="149"/>
      <c r="N120" s="149"/>
      <c r="O120" s="149"/>
      <c r="P120" s="192"/>
      <c r="Q120" s="149"/>
      <c r="R120" s="149"/>
      <c r="S120" s="149"/>
      <c r="T120" s="149"/>
      <c r="U120" s="149"/>
      <c r="W120" s="155"/>
      <c r="X120" s="155"/>
      <c r="Y120" s="155"/>
      <c r="Z120" s="155"/>
    </row>
    <row r="121" spans="1:26" s="30" customFormat="1" ht="25" customHeight="1" x14ac:dyDescent="0.25">
      <c r="A121" s="162">
        <f>+B120</f>
        <v>44171</v>
      </c>
      <c r="B121" s="163">
        <f>+B119+DAY(1)</f>
        <v>44171</v>
      </c>
      <c r="C121" s="160" t="s">
        <v>165</v>
      </c>
      <c r="D121" s="146" t="s">
        <v>8</v>
      </c>
      <c r="E121" s="206" t="s">
        <v>145</v>
      </c>
      <c r="F121" s="146" t="s">
        <v>142</v>
      </c>
      <c r="G121" s="244"/>
      <c r="H121" s="148"/>
      <c r="I121" s="147"/>
      <c r="J121" s="149"/>
      <c r="K121" s="149"/>
      <c r="L121" s="149"/>
      <c r="M121" s="149"/>
      <c r="N121" s="149"/>
      <c r="O121" s="149"/>
      <c r="P121" s="192"/>
      <c r="Q121" s="149"/>
      <c r="R121" s="149"/>
      <c r="S121" s="149"/>
      <c r="T121" s="149"/>
      <c r="U121" s="149"/>
      <c r="W121" s="155"/>
      <c r="X121" s="155"/>
      <c r="Y121" s="155"/>
      <c r="Z121" s="155"/>
    </row>
    <row r="122" spans="1:26" s="210" customFormat="1" ht="25" customHeight="1" x14ac:dyDescent="0.25">
      <c r="A122" s="168">
        <f t="shared" si="13"/>
        <v>44172</v>
      </c>
      <c r="B122" s="169">
        <f>+B121+DAY(1)</f>
        <v>44172</v>
      </c>
      <c r="C122" s="146" t="s">
        <v>337</v>
      </c>
      <c r="D122" s="146" t="s">
        <v>288</v>
      </c>
      <c r="E122" s="164" t="s">
        <v>178</v>
      </c>
      <c r="F122" s="146" t="s">
        <v>142</v>
      </c>
      <c r="G122" s="244">
        <v>0.8125</v>
      </c>
      <c r="H122" s="148"/>
      <c r="I122" s="147"/>
      <c r="J122" s="181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209"/>
      <c r="W122" s="155"/>
      <c r="X122" s="155"/>
      <c r="Y122" s="155"/>
      <c r="Z122" s="159"/>
    </row>
    <row r="123" spans="1:26" s="210" customFormat="1" ht="25" customHeight="1" x14ac:dyDescent="0.25">
      <c r="A123" s="211">
        <f t="shared" si="13"/>
        <v>44173</v>
      </c>
      <c r="B123" s="212">
        <f>+B122+DAY(1)</f>
        <v>44173</v>
      </c>
      <c r="C123" s="178" t="s">
        <v>112</v>
      </c>
      <c r="D123" s="146"/>
      <c r="E123" s="147"/>
      <c r="F123" s="146" t="s">
        <v>142</v>
      </c>
      <c r="G123" s="148">
        <v>0.41666666666666669</v>
      </c>
      <c r="H123" s="148"/>
      <c r="I123" s="147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281"/>
      <c r="U123" s="149"/>
      <c r="V123" s="209"/>
      <c r="W123" s="155"/>
      <c r="X123" s="155"/>
      <c r="Y123" s="155"/>
      <c r="Z123" s="159"/>
    </row>
    <row r="124" spans="1:26" s="210" customFormat="1" ht="25" customHeight="1" x14ac:dyDescent="0.25">
      <c r="A124" s="182">
        <f t="shared" si="13"/>
        <v>44174</v>
      </c>
      <c r="B124" s="183">
        <f t="shared" si="12"/>
        <v>44174</v>
      </c>
      <c r="C124" s="184" t="s">
        <v>212</v>
      </c>
      <c r="D124" s="185"/>
      <c r="E124" s="164"/>
      <c r="F124" s="146"/>
      <c r="G124" s="147"/>
      <c r="H124" s="148"/>
      <c r="I124" s="186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209"/>
      <c r="W124" s="155"/>
      <c r="X124" s="155"/>
      <c r="Y124" s="155"/>
      <c r="Z124" s="159"/>
    </row>
    <row r="125" spans="1:26" s="210" customFormat="1" ht="25" customHeight="1" x14ac:dyDescent="0.25">
      <c r="A125" s="156">
        <f t="shared" si="13"/>
        <v>44175</v>
      </c>
      <c r="B125" s="157">
        <f t="shared" si="12"/>
        <v>44175</v>
      </c>
      <c r="C125" s="146"/>
      <c r="D125" s="146"/>
      <c r="E125" s="164"/>
      <c r="F125" s="146"/>
      <c r="G125" s="147"/>
      <c r="H125" s="148"/>
      <c r="I125" s="147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209"/>
      <c r="W125" s="155"/>
      <c r="X125" s="155"/>
      <c r="Y125" s="155"/>
      <c r="Z125" s="159"/>
    </row>
    <row r="126" spans="1:26" s="30" customFormat="1" ht="25" customHeight="1" x14ac:dyDescent="0.25">
      <c r="A126" s="156">
        <f t="shared" si="13"/>
        <v>44176</v>
      </c>
      <c r="B126" s="157">
        <f t="shared" si="12"/>
        <v>44176</v>
      </c>
      <c r="C126" s="146"/>
      <c r="D126" s="146"/>
      <c r="E126" s="164"/>
      <c r="F126" s="146"/>
      <c r="G126" s="147"/>
      <c r="H126" s="148"/>
      <c r="I126" s="147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W126" s="155"/>
      <c r="X126" s="155"/>
      <c r="Y126" s="155"/>
      <c r="Z126" s="155"/>
    </row>
    <row r="127" spans="1:26" s="30" customFormat="1" ht="25" customHeight="1" x14ac:dyDescent="0.25">
      <c r="A127" s="156">
        <f t="shared" si="13"/>
        <v>44177</v>
      </c>
      <c r="B127" s="157">
        <f t="shared" si="12"/>
        <v>44177</v>
      </c>
      <c r="C127" s="178" t="s">
        <v>113</v>
      </c>
      <c r="D127" s="146"/>
      <c r="E127" s="147"/>
      <c r="F127" s="146" t="s">
        <v>142</v>
      </c>
      <c r="G127" s="148">
        <v>0.41666666666666669</v>
      </c>
      <c r="H127" s="148"/>
      <c r="I127" s="147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281"/>
      <c r="U127" s="149"/>
      <c r="W127" s="155"/>
      <c r="X127" s="155"/>
      <c r="Y127" s="155"/>
      <c r="Z127" s="155"/>
    </row>
    <row r="128" spans="1:26" s="30" customFormat="1" ht="25" customHeight="1" x14ac:dyDescent="0.25">
      <c r="A128" s="162">
        <f t="shared" si="13"/>
        <v>44178</v>
      </c>
      <c r="B128" s="163">
        <f t="shared" si="12"/>
        <v>44178</v>
      </c>
      <c r="C128" s="146" t="s">
        <v>312</v>
      </c>
      <c r="D128" s="146" t="s">
        <v>286</v>
      </c>
      <c r="E128" s="164" t="s">
        <v>184</v>
      </c>
      <c r="F128" s="146" t="s">
        <v>142</v>
      </c>
      <c r="G128" s="244">
        <v>0.41666666666666669</v>
      </c>
      <c r="H128" s="148"/>
      <c r="I128" s="147"/>
      <c r="J128" s="149"/>
      <c r="K128" s="170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W128" s="155"/>
      <c r="X128" s="155"/>
      <c r="Y128" s="155"/>
      <c r="Z128" s="155"/>
    </row>
    <row r="129" spans="1:26" s="30" customFormat="1" ht="25" customHeight="1" x14ac:dyDescent="0.25">
      <c r="A129" s="162">
        <f>+B128</f>
        <v>44178</v>
      </c>
      <c r="B129" s="163">
        <f>+B127+DAY(1)</f>
        <v>44178</v>
      </c>
      <c r="C129" s="146" t="s">
        <v>295</v>
      </c>
      <c r="D129" s="146" t="s">
        <v>57</v>
      </c>
      <c r="E129" s="164" t="s">
        <v>184</v>
      </c>
      <c r="F129" s="146" t="s">
        <v>142</v>
      </c>
      <c r="G129" s="244">
        <v>0.5625</v>
      </c>
      <c r="H129" s="148"/>
      <c r="I129" s="147"/>
      <c r="J129" s="149"/>
      <c r="K129" s="170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W129" s="155"/>
      <c r="X129" s="155"/>
      <c r="Y129" s="155"/>
      <c r="Z129" s="155"/>
    </row>
    <row r="130" spans="1:26" s="30" customFormat="1" ht="25" customHeight="1" x14ac:dyDescent="0.25">
      <c r="A130" s="168">
        <f t="shared" si="13"/>
        <v>44179</v>
      </c>
      <c r="B130" s="169">
        <f>+B128+DAY(1)</f>
        <v>44179</v>
      </c>
      <c r="C130" s="188" t="s">
        <v>94</v>
      </c>
      <c r="D130" s="146" t="s">
        <v>292</v>
      </c>
      <c r="E130" s="164" t="s">
        <v>187</v>
      </c>
      <c r="F130" s="146" t="s">
        <v>142</v>
      </c>
      <c r="G130" s="244">
        <v>0.79166666666666663</v>
      </c>
      <c r="H130" s="148"/>
      <c r="I130" s="147"/>
      <c r="J130" s="149"/>
      <c r="K130" s="170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W130" s="155"/>
      <c r="X130" s="155"/>
      <c r="Y130" s="155"/>
      <c r="Z130" s="155"/>
    </row>
    <row r="131" spans="1:26" s="13" customFormat="1" ht="25" customHeight="1" x14ac:dyDescent="0.25">
      <c r="A131" s="144">
        <f t="shared" si="13"/>
        <v>44180</v>
      </c>
      <c r="B131" s="145">
        <f>+B130+DAY(1)</f>
        <v>44180</v>
      </c>
      <c r="C131" s="188"/>
      <c r="D131" s="146"/>
      <c r="E131" s="164"/>
      <c r="F131" s="146"/>
      <c r="G131" s="244"/>
      <c r="H131" s="148"/>
      <c r="I131" s="147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30"/>
      <c r="W131" s="155"/>
      <c r="X131" s="155"/>
      <c r="Y131" s="155"/>
      <c r="Z131" s="159"/>
    </row>
    <row r="132" spans="1:26" s="13" customFormat="1" ht="25" customHeight="1" x14ac:dyDescent="0.25">
      <c r="A132" s="144">
        <f t="shared" si="13"/>
        <v>44181</v>
      </c>
      <c r="B132" s="145">
        <f t="shared" si="12"/>
        <v>44181</v>
      </c>
      <c r="C132" s="152"/>
      <c r="D132" s="153"/>
      <c r="E132" s="164"/>
      <c r="F132" s="146"/>
      <c r="G132" s="147"/>
      <c r="H132" s="148"/>
      <c r="I132" s="147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30"/>
      <c r="W132" s="159"/>
      <c r="X132" s="159"/>
      <c r="Y132" s="159"/>
      <c r="Z132" s="159"/>
    </row>
    <row r="133" spans="1:26" s="13" customFormat="1" ht="25" customHeight="1" x14ac:dyDescent="0.25">
      <c r="A133" s="156">
        <f t="shared" si="13"/>
        <v>44182</v>
      </c>
      <c r="B133" s="157">
        <f t="shared" si="12"/>
        <v>44182</v>
      </c>
      <c r="C133" s="146"/>
      <c r="D133" s="146"/>
      <c r="E133" s="164"/>
      <c r="F133" s="146"/>
      <c r="G133" s="147"/>
      <c r="H133" s="148"/>
      <c r="I133" s="147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30"/>
      <c r="W133" s="159"/>
      <c r="X133" s="159"/>
      <c r="Y133" s="159"/>
      <c r="Z133" s="159"/>
    </row>
    <row r="134" spans="1:26" s="13" customFormat="1" ht="25" customHeight="1" x14ac:dyDescent="0.25">
      <c r="A134" s="156">
        <f t="shared" si="13"/>
        <v>44183</v>
      </c>
      <c r="B134" s="157">
        <f t="shared" si="12"/>
        <v>44183</v>
      </c>
      <c r="C134" s="146"/>
      <c r="D134" s="146"/>
      <c r="E134" s="164"/>
      <c r="F134" s="146"/>
      <c r="G134" s="147"/>
      <c r="H134" s="148"/>
      <c r="I134" s="147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30"/>
      <c r="W134" s="159"/>
      <c r="X134" s="159"/>
      <c r="Y134" s="159"/>
      <c r="Z134" s="159"/>
    </row>
    <row r="135" spans="1:26" s="13" customFormat="1" ht="25" customHeight="1" x14ac:dyDescent="0.25">
      <c r="A135" s="156">
        <f t="shared" si="13"/>
        <v>44184</v>
      </c>
      <c r="B135" s="157">
        <f t="shared" si="12"/>
        <v>44184</v>
      </c>
      <c r="C135" s="146" t="s">
        <v>185</v>
      </c>
      <c r="D135" s="146" t="s">
        <v>134</v>
      </c>
      <c r="E135" s="164" t="s">
        <v>181</v>
      </c>
      <c r="F135" s="146" t="s">
        <v>180</v>
      </c>
      <c r="G135" s="244">
        <v>0.45833333333333331</v>
      </c>
      <c r="H135" s="148"/>
      <c r="I135" s="147"/>
      <c r="J135" s="149"/>
      <c r="K135" s="149"/>
      <c r="L135" s="198"/>
      <c r="M135" s="149"/>
      <c r="N135" s="149"/>
      <c r="O135" s="149"/>
      <c r="P135" s="149"/>
      <c r="Q135" s="149"/>
      <c r="R135" s="149"/>
      <c r="S135" s="149"/>
      <c r="T135" s="149"/>
      <c r="U135" s="149"/>
      <c r="V135" s="30"/>
      <c r="W135" s="159"/>
      <c r="X135" s="159"/>
      <c r="Y135" s="159"/>
      <c r="Z135" s="159"/>
    </row>
    <row r="136" spans="1:26" s="13" customFormat="1" ht="25" customHeight="1" x14ac:dyDescent="0.25">
      <c r="A136" s="156">
        <f>+B135</f>
        <v>44184</v>
      </c>
      <c r="B136" s="157">
        <f>+B134+DAY(1)</f>
        <v>44184</v>
      </c>
      <c r="C136" s="146" t="s">
        <v>327</v>
      </c>
      <c r="D136" s="146" t="s">
        <v>133</v>
      </c>
      <c r="E136" s="164" t="s">
        <v>184</v>
      </c>
      <c r="F136" s="146" t="s">
        <v>180</v>
      </c>
      <c r="G136" s="244">
        <v>0.58333333333333337</v>
      </c>
      <c r="H136" s="148"/>
      <c r="I136" s="147"/>
      <c r="J136" s="149"/>
      <c r="K136" s="149"/>
      <c r="L136" s="198"/>
      <c r="M136" s="149"/>
      <c r="N136" s="149"/>
      <c r="O136" s="149"/>
      <c r="P136" s="149"/>
      <c r="Q136" s="149"/>
      <c r="R136" s="149"/>
      <c r="S136" s="149"/>
      <c r="T136" s="149"/>
      <c r="U136" s="149"/>
      <c r="V136" s="30"/>
      <c r="W136" s="159"/>
      <c r="X136" s="159"/>
      <c r="Y136" s="159"/>
      <c r="Z136" s="159"/>
    </row>
    <row r="137" spans="1:26" s="13" customFormat="1" ht="25" customHeight="1" x14ac:dyDescent="0.25">
      <c r="A137" s="162">
        <f t="shared" si="13"/>
        <v>44185</v>
      </c>
      <c r="B137" s="163">
        <f>+B135+DAY(1)</f>
        <v>44185</v>
      </c>
      <c r="C137" s="160" t="s">
        <v>190</v>
      </c>
      <c r="D137" s="146"/>
      <c r="E137" s="206" t="s">
        <v>145</v>
      </c>
      <c r="F137" s="146" t="s">
        <v>142</v>
      </c>
      <c r="G137" s="148">
        <v>0.41666666666666669</v>
      </c>
      <c r="H137" s="148"/>
      <c r="I137" s="147"/>
      <c r="J137" s="149"/>
      <c r="K137" s="149"/>
      <c r="L137" s="149"/>
      <c r="M137" s="149"/>
      <c r="N137" s="149"/>
      <c r="O137" s="149"/>
      <c r="P137" s="192"/>
      <c r="Q137" s="149"/>
      <c r="R137" s="149"/>
      <c r="S137" s="149"/>
      <c r="T137" s="149"/>
      <c r="U137" s="149"/>
      <c r="V137" s="30"/>
      <c r="W137" s="155"/>
      <c r="X137" s="155"/>
      <c r="Y137" s="155"/>
      <c r="Z137" s="159"/>
    </row>
    <row r="138" spans="1:26" s="13" customFormat="1" ht="25" customHeight="1" x14ac:dyDescent="0.25">
      <c r="A138" s="168">
        <f t="shared" si="13"/>
        <v>44186</v>
      </c>
      <c r="B138" s="169">
        <f>+B137+DAY(1)</f>
        <v>44186</v>
      </c>
      <c r="C138" s="146" t="s">
        <v>191</v>
      </c>
      <c r="D138" s="188"/>
      <c r="E138" s="147">
        <v>1</v>
      </c>
      <c r="F138" s="146" t="s">
        <v>142</v>
      </c>
      <c r="G138" s="148">
        <v>0.75</v>
      </c>
      <c r="H138" s="148">
        <v>0.875</v>
      </c>
      <c r="I138" s="147"/>
      <c r="J138" s="149"/>
      <c r="K138" s="149"/>
      <c r="L138" s="149"/>
      <c r="M138" s="149"/>
      <c r="N138" s="149"/>
      <c r="O138" s="149"/>
      <c r="P138" s="192"/>
      <c r="Q138" s="149"/>
      <c r="R138" s="149"/>
      <c r="S138" s="149"/>
      <c r="T138" s="149"/>
      <c r="U138" s="149"/>
      <c r="V138" s="30"/>
      <c r="W138" s="155"/>
      <c r="X138" s="155"/>
      <c r="Y138" s="155"/>
      <c r="Z138" s="159"/>
    </row>
    <row r="139" spans="1:26" s="13" customFormat="1" ht="25" customHeight="1" x14ac:dyDescent="0.25">
      <c r="A139" s="168">
        <f>+B138</f>
        <v>44186</v>
      </c>
      <c r="B139" s="169">
        <f>+B137+DAY(1)</f>
        <v>44186</v>
      </c>
      <c r="C139" s="146" t="s">
        <v>191</v>
      </c>
      <c r="D139" s="188"/>
      <c r="E139" s="147">
        <v>1</v>
      </c>
      <c r="F139" s="146" t="s">
        <v>180</v>
      </c>
      <c r="G139" s="148">
        <v>0.75</v>
      </c>
      <c r="H139" s="148">
        <v>0.875</v>
      </c>
      <c r="I139" s="147"/>
      <c r="J139" s="149"/>
      <c r="K139" s="149"/>
      <c r="L139" s="149"/>
      <c r="M139" s="149"/>
      <c r="N139" s="149"/>
      <c r="O139" s="149"/>
      <c r="P139" s="192"/>
      <c r="Q139" s="149"/>
      <c r="R139" s="149"/>
      <c r="S139" s="149"/>
      <c r="T139" s="149"/>
      <c r="U139" s="149"/>
      <c r="V139" s="30"/>
      <c r="W139" s="155"/>
      <c r="X139" s="155"/>
      <c r="Y139" s="155"/>
      <c r="Z139" s="159"/>
    </row>
    <row r="140" spans="1:26" s="209" customFormat="1" ht="25" customHeight="1" x14ac:dyDescent="0.25">
      <c r="A140" s="144">
        <f t="shared" si="13"/>
        <v>44187</v>
      </c>
      <c r="B140" s="145">
        <f>+B138+DAY(1)</f>
        <v>44187</v>
      </c>
      <c r="C140" s="188"/>
      <c r="D140" s="146"/>
      <c r="E140" s="164"/>
      <c r="F140" s="146"/>
      <c r="G140" s="244"/>
      <c r="H140" s="148"/>
      <c r="I140" s="147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W140" s="155"/>
      <c r="X140" s="155"/>
      <c r="Y140" s="155"/>
      <c r="Z140" s="155"/>
    </row>
    <row r="141" spans="1:26" s="209" customFormat="1" ht="25" customHeight="1" x14ac:dyDescent="0.25">
      <c r="A141" s="156">
        <f t="shared" si="13"/>
        <v>44188</v>
      </c>
      <c r="B141" s="157">
        <f t="shared" si="12"/>
        <v>44188</v>
      </c>
      <c r="C141" s="146"/>
      <c r="D141" s="146"/>
      <c r="E141" s="164"/>
      <c r="F141" s="146"/>
      <c r="G141" s="147"/>
      <c r="H141" s="148"/>
      <c r="I141" s="147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W141" s="155"/>
      <c r="X141" s="155"/>
      <c r="Y141" s="155"/>
      <c r="Z141" s="155"/>
    </row>
    <row r="142" spans="1:26" s="209" customFormat="1" ht="25" customHeight="1" x14ac:dyDescent="0.25">
      <c r="A142" s="156">
        <f t="shared" si="13"/>
        <v>44189</v>
      </c>
      <c r="B142" s="157">
        <f t="shared" si="12"/>
        <v>44189</v>
      </c>
      <c r="C142" s="213" t="s">
        <v>150</v>
      </c>
      <c r="D142" s="146"/>
      <c r="E142" s="164"/>
      <c r="F142" s="146"/>
      <c r="G142" s="147"/>
      <c r="H142" s="148"/>
      <c r="I142" s="147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W142" s="159"/>
      <c r="X142" s="159"/>
      <c r="Y142" s="159"/>
      <c r="Z142" s="155"/>
    </row>
    <row r="143" spans="1:26" s="209" customFormat="1" ht="25" customHeight="1" x14ac:dyDescent="0.25">
      <c r="A143" s="162">
        <f t="shared" si="13"/>
        <v>44190</v>
      </c>
      <c r="B143" s="163">
        <f t="shared" si="12"/>
        <v>44190</v>
      </c>
      <c r="C143" s="213" t="s">
        <v>150</v>
      </c>
      <c r="D143" s="146"/>
      <c r="E143" s="164"/>
      <c r="F143" s="146"/>
      <c r="G143" s="147"/>
      <c r="H143" s="148"/>
      <c r="I143" s="147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W143" s="159"/>
      <c r="X143" s="159"/>
      <c r="Y143" s="159"/>
      <c r="Z143" s="155"/>
    </row>
    <row r="144" spans="1:26" s="209" customFormat="1" ht="25" customHeight="1" x14ac:dyDescent="0.25">
      <c r="A144" s="162">
        <f t="shared" si="13"/>
        <v>44191</v>
      </c>
      <c r="B144" s="163">
        <f t="shared" si="12"/>
        <v>44191</v>
      </c>
      <c r="C144" s="213" t="s">
        <v>150</v>
      </c>
      <c r="D144" s="146"/>
      <c r="E144" s="164"/>
      <c r="F144" s="146"/>
      <c r="G144" s="147"/>
      <c r="H144" s="148"/>
      <c r="I144" s="147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W144" s="159"/>
      <c r="X144" s="159"/>
      <c r="Y144" s="159"/>
      <c r="Z144" s="155"/>
    </row>
    <row r="145" spans="1:26" s="209" customFormat="1" ht="25" customHeight="1" x14ac:dyDescent="0.25">
      <c r="A145" s="162">
        <f t="shared" si="13"/>
        <v>44192</v>
      </c>
      <c r="B145" s="163">
        <f t="shared" si="12"/>
        <v>44192</v>
      </c>
      <c r="C145" s="213" t="s">
        <v>150</v>
      </c>
      <c r="D145" s="146"/>
      <c r="E145" s="164"/>
      <c r="F145" s="146"/>
      <c r="G145" s="147"/>
      <c r="H145" s="148"/>
      <c r="I145" s="147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W145" s="159"/>
      <c r="X145" s="159"/>
      <c r="Y145" s="159"/>
      <c r="Z145" s="155"/>
    </row>
    <row r="146" spans="1:26" s="209" customFormat="1" ht="25" customHeight="1" x14ac:dyDescent="0.25">
      <c r="A146" s="156">
        <f t="shared" si="13"/>
        <v>44193</v>
      </c>
      <c r="B146" s="157">
        <f t="shared" si="12"/>
        <v>44193</v>
      </c>
      <c r="C146" s="213" t="s">
        <v>150</v>
      </c>
      <c r="D146" s="146"/>
      <c r="E146" s="164"/>
      <c r="F146" s="146"/>
      <c r="G146" s="147"/>
      <c r="H146" s="148"/>
      <c r="I146" s="147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W146" s="159"/>
      <c r="X146" s="159"/>
      <c r="Y146" s="159"/>
      <c r="Z146" s="155"/>
    </row>
    <row r="147" spans="1:26" s="209" customFormat="1" ht="25" customHeight="1" x14ac:dyDescent="0.25">
      <c r="A147" s="144">
        <f t="shared" si="13"/>
        <v>44194</v>
      </c>
      <c r="B147" s="145">
        <f t="shared" si="12"/>
        <v>44194</v>
      </c>
      <c r="C147" s="213" t="s">
        <v>150</v>
      </c>
      <c r="D147" s="146"/>
      <c r="E147" s="164"/>
      <c r="F147" s="146"/>
      <c r="G147" s="147"/>
      <c r="H147" s="148"/>
      <c r="I147" s="147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W147" s="159"/>
      <c r="X147" s="159"/>
      <c r="Y147" s="159"/>
      <c r="Z147" s="155"/>
    </row>
    <row r="148" spans="1:26" s="209" customFormat="1" ht="25" customHeight="1" x14ac:dyDescent="0.25">
      <c r="A148" s="156">
        <f t="shared" si="13"/>
        <v>44195</v>
      </c>
      <c r="B148" s="157">
        <f t="shared" si="12"/>
        <v>44195</v>
      </c>
      <c r="C148" s="213" t="s">
        <v>150</v>
      </c>
      <c r="D148" s="146"/>
      <c r="E148" s="164"/>
      <c r="F148" s="146"/>
      <c r="G148" s="147"/>
      <c r="H148" s="148"/>
      <c r="I148" s="147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W148" s="159"/>
      <c r="X148" s="159"/>
      <c r="Y148" s="159"/>
      <c r="Z148" s="155"/>
    </row>
    <row r="149" spans="1:26" s="30" customFormat="1" ht="25" customHeight="1" x14ac:dyDescent="0.25">
      <c r="A149" s="156">
        <f t="shared" si="13"/>
        <v>44196</v>
      </c>
      <c r="B149" s="157">
        <f t="shared" si="12"/>
        <v>44196</v>
      </c>
      <c r="C149" s="214" t="s">
        <v>150</v>
      </c>
      <c r="D149" s="146"/>
      <c r="E149" s="164"/>
      <c r="F149" s="146"/>
      <c r="G149" s="147"/>
      <c r="H149" s="148"/>
      <c r="I149" s="147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W149" s="155"/>
      <c r="X149" s="155"/>
      <c r="Y149" s="155"/>
      <c r="Z149" s="155"/>
    </row>
    <row r="150" spans="1:26" s="30" customFormat="1" ht="25" customHeight="1" x14ac:dyDescent="0.25">
      <c r="A150" s="162">
        <f t="shared" si="13"/>
        <v>44197</v>
      </c>
      <c r="B150" s="163">
        <f t="shared" si="12"/>
        <v>44197</v>
      </c>
      <c r="C150" s="213" t="s">
        <v>150</v>
      </c>
      <c r="D150" s="146"/>
      <c r="E150" s="164"/>
      <c r="F150" s="146"/>
      <c r="G150" s="147"/>
      <c r="H150" s="148"/>
      <c r="I150" s="147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W150" s="155"/>
      <c r="X150" s="155"/>
      <c r="Y150" s="155"/>
      <c r="Z150" s="155"/>
    </row>
    <row r="151" spans="1:26" s="30" customFormat="1" ht="25" customHeight="1" x14ac:dyDescent="0.25">
      <c r="A151" s="156">
        <f t="shared" si="13"/>
        <v>44198</v>
      </c>
      <c r="B151" s="157">
        <f t="shared" si="12"/>
        <v>44198</v>
      </c>
      <c r="C151" s="213" t="s">
        <v>150</v>
      </c>
      <c r="D151" s="146"/>
      <c r="E151" s="164"/>
      <c r="F151" s="146"/>
      <c r="G151" s="147"/>
      <c r="H151" s="148"/>
      <c r="I151" s="147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W151" s="155"/>
      <c r="X151" s="155"/>
      <c r="Y151" s="155"/>
      <c r="Z151" s="155"/>
    </row>
    <row r="152" spans="1:26" s="30" customFormat="1" ht="25" customHeight="1" x14ac:dyDescent="0.25">
      <c r="A152" s="162">
        <f t="shared" si="13"/>
        <v>44199</v>
      </c>
      <c r="B152" s="163">
        <f t="shared" si="12"/>
        <v>44199</v>
      </c>
      <c r="C152" s="213" t="s">
        <v>150</v>
      </c>
      <c r="D152" s="146"/>
      <c r="E152" s="164"/>
      <c r="F152" s="146"/>
      <c r="G152" s="147"/>
      <c r="H152" s="148"/>
      <c r="I152" s="147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W152" s="155"/>
      <c r="X152" s="155"/>
      <c r="Y152" s="155"/>
      <c r="Z152" s="155"/>
    </row>
    <row r="153" spans="1:26" s="30" customFormat="1" ht="25" customHeight="1" x14ac:dyDescent="0.25">
      <c r="A153" s="156">
        <f t="shared" si="13"/>
        <v>44200</v>
      </c>
      <c r="B153" s="157">
        <f t="shared" si="12"/>
        <v>44200</v>
      </c>
      <c r="C153" s="213" t="s">
        <v>150</v>
      </c>
      <c r="D153" s="146"/>
      <c r="E153" s="164"/>
      <c r="F153" s="146"/>
      <c r="G153" s="147"/>
      <c r="H153" s="148"/>
      <c r="I153" s="147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W153" s="155"/>
      <c r="X153" s="155"/>
      <c r="Y153" s="155"/>
      <c r="Z153" s="155"/>
    </row>
    <row r="154" spans="1:26" s="13" customFormat="1" ht="25" customHeight="1" x14ac:dyDescent="0.25">
      <c r="A154" s="144">
        <f t="shared" si="13"/>
        <v>44201</v>
      </c>
      <c r="B154" s="145">
        <f t="shared" si="12"/>
        <v>44201</v>
      </c>
      <c r="C154" s="213" t="s">
        <v>150</v>
      </c>
      <c r="D154" s="146"/>
      <c r="E154" s="147"/>
      <c r="F154" s="146"/>
      <c r="G154" s="147"/>
      <c r="H154" s="148"/>
      <c r="I154" s="147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30"/>
      <c r="W154" s="155"/>
      <c r="X154" s="155"/>
      <c r="Y154" s="155"/>
      <c r="Z154" s="159"/>
    </row>
    <row r="155" spans="1:26" s="13" customFormat="1" ht="25" customHeight="1" x14ac:dyDescent="0.25">
      <c r="A155" s="156">
        <f t="shared" si="13"/>
        <v>44202</v>
      </c>
      <c r="B155" s="157">
        <f t="shared" si="12"/>
        <v>44202</v>
      </c>
      <c r="C155" s="213" t="s">
        <v>150</v>
      </c>
      <c r="D155" s="146"/>
      <c r="E155" s="147"/>
      <c r="F155" s="146"/>
      <c r="G155" s="147"/>
      <c r="H155" s="148"/>
      <c r="I155" s="147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30"/>
      <c r="W155" s="155"/>
      <c r="X155" s="155"/>
      <c r="Y155" s="155"/>
      <c r="Z155" s="159"/>
    </row>
    <row r="156" spans="1:26" s="187" customFormat="1" ht="25" customHeight="1" x14ac:dyDescent="0.25">
      <c r="A156" s="193">
        <f t="shared" si="13"/>
        <v>44203</v>
      </c>
      <c r="B156" s="194">
        <f t="shared" si="12"/>
        <v>44203</v>
      </c>
      <c r="C156" s="195" t="s">
        <v>245</v>
      </c>
      <c r="D156" s="196"/>
      <c r="E156" s="147"/>
      <c r="F156" s="146"/>
      <c r="G156" s="147"/>
      <c r="H156" s="148"/>
      <c r="I156" s="186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67"/>
      <c r="W156" s="155"/>
      <c r="X156" s="155"/>
      <c r="Y156" s="155"/>
      <c r="Z156" s="159"/>
    </row>
    <row r="157" spans="1:26" s="187" customFormat="1" ht="25" customHeight="1" x14ac:dyDescent="0.25">
      <c r="A157" s="156">
        <f t="shared" si="13"/>
        <v>44204</v>
      </c>
      <c r="B157" s="157">
        <f t="shared" si="12"/>
        <v>44204</v>
      </c>
      <c r="C157" s="178" t="s">
        <v>151</v>
      </c>
      <c r="D157" s="146"/>
      <c r="E157" s="147"/>
      <c r="F157" s="146" t="s">
        <v>253</v>
      </c>
      <c r="G157" s="147"/>
      <c r="H157" s="148"/>
      <c r="I157" s="147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281"/>
      <c r="U157" s="149"/>
      <c r="V157" s="167"/>
      <c r="W157" s="155"/>
      <c r="X157" s="155"/>
      <c r="Y157" s="155"/>
      <c r="Z157" s="159"/>
    </row>
    <row r="158" spans="1:26" s="13" customFormat="1" ht="25" customHeight="1" x14ac:dyDescent="0.25">
      <c r="A158" s="156">
        <f t="shared" si="13"/>
        <v>44205</v>
      </c>
      <c r="B158" s="157">
        <f t="shared" ref="B158:B216" si="30">+B157+DAY(1)</f>
        <v>44205</v>
      </c>
      <c r="C158" s="178" t="s">
        <v>151</v>
      </c>
      <c r="D158" s="146"/>
      <c r="E158" s="147"/>
      <c r="F158" s="146" t="s">
        <v>253</v>
      </c>
      <c r="G158" s="147"/>
      <c r="H158" s="148"/>
      <c r="I158" s="147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281"/>
      <c r="U158" s="149"/>
      <c r="V158" s="30"/>
      <c r="W158" s="155"/>
      <c r="X158" s="155"/>
      <c r="Y158" s="155"/>
      <c r="Z158" s="159"/>
    </row>
    <row r="159" spans="1:26" s="13" customFormat="1" ht="25" customHeight="1" x14ac:dyDescent="0.25">
      <c r="A159" s="162">
        <f t="shared" ref="A159:A238" si="31">+B159</f>
        <v>44206</v>
      </c>
      <c r="B159" s="163">
        <f t="shared" si="30"/>
        <v>44206</v>
      </c>
      <c r="C159" s="178" t="s">
        <v>151</v>
      </c>
      <c r="D159" s="146"/>
      <c r="E159" s="147"/>
      <c r="F159" s="146" t="s">
        <v>253</v>
      </c>
      <c r="G159" s="147"/>
      <c r="H159" s="148"/>
      <c r="I159" s="147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281"/>
      <c r="U159" s="149"/>
      <c r="V159" s="30"/>
      <c r="W159" s="155"/>
      <c r="X159" s="155"/>
      <c r="Y159" s="155"/>
      <c r="Z159" s="159"/>
    </row>
    <row r="160" spans="1:26" s="13" customFormat="1" ht="25" customHeight="1" x14ac:dyDescent="0.25">
      <c r="A160" s="162">
        <f>+B159</f>
        <v>44206</v>
      </c>
      <c r="B160" s="163">
        <f>+B158+DAY(1)</f>
        <v>44206</v>
      </c>
      <c r="C160" s="146"/>
      <c r="D160" s="146"/>
      <c r="E160" s="147"/>
      <c r="F160" s="146"/>
      <c r="G160" s="148"/>
      <c r="H160" s="148"/>
      <c r="I160" s="147"/>
      <c r="J160" s="149"/>
      <c r="K160" s="149"/>
      <c r="L160" s="149"/>
      <c r="M160" s="149"/>
      <c r="N160" s="149"/>
      <c r="O160" s="147"/>
      <c r="P160" s="149"/>
      <c r="Q160" s="149"/>
      <c r="R160" s="149"/>
      <c r="S160" s="149"/>
      <c r="T160" s="149"/>
      <c r="U160" s="149"/>
      <c r="V160" s="30"/>
      <c r="W160" s="155"/>
      <c r="X160" s="155"/>
      <c r="Y160" s="155"/>
      <c r="Z160" s="159"/>
    </row>
    <row r="161" spans="1:26" s="13" customFormat="1" ht="25" customHeight="1" x14ac:dyDescent="0.25">
      <c r="A161" s="168">
        <f t="shared" si="31"/>
        <v>44207</v>
      </c>
      <c r="B161" s="169">
        <f>+B159+DAY(1)</f>
        <v>44207</v>
      </c>
      <c r="C161" s="146" t="s">
        <v>191</v>
      </c>
      <c r="D161" s="188"/>
      <c r="E161" s="147">
        <v>2</v>
      </c>
      <c r="F161" s="146" t="s">
        <v>142</v>
      </c>
      <c r="G161" s="148">
        <v>0.75</v>
      </c>
      <c r="H161" s="148">
        <v>0.875</v>
      </c>
      <c r="I161" s="147"/>
      <c r="J161" s="149"/>
      <c r="K161" s="149"/>
      <c r="L161" s="149"/>
      <c r="M161" s="149"/>
      <c r="N161" s="149"/>
      <c r="O161" s="149"/>
      <c r="P161" s="192"/>
      <c r="Q161" s="149"/>
      <c r="R161" s="149"/>
      <c r="S161" s="149"/>
      <c r="T161" s="149"/>
      <c r="U161" s="149"/>
      <c r="V161" s="30"/>
      <c r="W161" s="155"/>
      <c r="X161" s="155"/>
      <c r="Y161" s="155"/>
      <c r="Z161" s="159"/>
    </row>
    <row r="162" spans="1:26" s="13" customFormat="1" ht="25" customHeight="1" x14ac:dyDescent="0.25">
      <c r="A162" s="168">
        <f t="shared" ref="A162" si="32">+B162</f>
        <v>44207</v>
      </c>
      <c r="B162" s="169">
        <f>+B160+DAY(1)</f>
        <v>44207</v>
      </c>
      <c r="C162" s="146" t="s">
        <v>191</v>
      </c>
      <c r="D162" s="188"/>
      <c r="E162" s="147">
        <v>2</v>
      </c>
      <c r="F162" s="146" t="s">
        <v>180</v>
      </c>
      <c r="G162" s="148">
        <v>0.75</v>
      </c>
      <c r="H162" s="148">
        <v>0.875</v>
      </c>
      <c r="I162" s="147"/>
      <c r="J162" s="149"/>
      <c r="K162" s="149"/>
      <c r="L162" s="149"/>
      <c r="M162" s="149"/>
      <c r="N162" s="149"/>
      <c r="O162" s="149"/>
      <c r="P162" s="192"/>
      <c r="Q162" s="149"/>
      <c r="R162" s="149"/>
      <c r="S162" s="149"/>
      <c r="T162" s="149"/>
      <c r="U162" s="149"/>
      <c r="V162" s="30"/>
      <c r="W162" s="155"/>
      <c r="X162" s="155"/>
      <c r="Y162" s="155"/>
      <c r="Z162" s="159"/>
    </row>
    <row r="163" spans="1:26" s="13" customFormat="1" ht="25" customHeight="1" x14ac:dyDescent="0.25">
      <c r="A163" s="144">
        <f t="shared" si="31"/>
        <v>44208</v>
      </c>
      <c r="B163" s="145">
        <f>+B161+DAY(1)</f>
        <v>44208</v>
      </c>
      <c r="C163" s="216"/>
      <c r="D163" s="146"/>
      <c r="E163" s="164"/>
      <c r="F163" s="146"/>
      <c r="G163" s="228"/>
      <c r="H163" s="197"/>
      <c r="I163" s="147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30"/>
      <c r="W163" s="155"/>
      <c r="X163" s="155"/>
      <c r="Y163" s="155"/>
      <c r="Z163" s="159"/>
    </row>
    <row r="164" spans="1:26" s="13" customFormat="1" ht="25" customHeight="1" x14ac:dyDescent="0.25">
      <c r="A164" s="156">
        <f t="shared" si="31"/>
        <v>44209</v>
      </c>
      <c r="B164" s="157">
        <f t="shared" si="30"/>
        <v>44209</v>
      </c>
      <c r="C164" s="216"/>
      <c r="D164" s="146"/>
      <c r="E164" s="164"/>
      <c r="F164" s="146"/>
      <c r="G164" s="149"/>
      <c r="H164" s="197"/>
      <c r="I164" s="147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30"/>
      <c r="W164" s="155"/>
      <c r="X164" s="155"/>
      <c r="Y164" s="155"/>
      <c r="Z164" s="159"/>
    </row>
    <row r="165" spans="1:26" s="13" customFormat="1" ht="25" customHeight="1" x14ac:dyDescent="0.25">
      <c r="A165" s="156">
        <f t="shared" si="31"/>
        <v>44210</v>
      </c>
      <c r="B165" s="157">
        <f t="shared" si="30"/>
        <v>44210</v>
      </c>
      <c r="C165" s="146"/>
      <c r="D165" s="188"/>
      <c r="E165" s="164"/>
      <c r="F165" s="146"/>
      <c r="G165" s="149"/>
      <c r="H165" s="197"/>
      <c r="I165" s="147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30"/>
      <c r="W165" s="159"/>
      <c r="X165" s="159"/>
      <c r="Y165" s="159"/>
      <c r="Z165" s="159"/>
    </row>
    <row r="166" spans="1:26" s="13" customFormat="1" ht="25" customHeight="1" x14ac:dyDescent="0.25">
      <c r="A166" s="156">
        <f t="shared" si="31"/>
        <v>44211</v>
      </c>
      <c r="B166" s="157">
        <f t="shared" si="30"/>
        <v>44211</v>
      </c>
      <c r="C166" s="146" t="s">
        <v>35</v>
      </c>
      <c r="D166" s="146"/>
      <c r="E166" s="147">
        <v>5</v>
      </c>
      <c r="F166" s="146" t="s">
        <v>142</v>
      </c>
      <c r="G166" s="148">
        <v>0.6875</v>
      </c>
      <c r="H166" s="197"/>
      <c r="I166" s="147"/>
      <c r="J166" s="149"/>
      <c r="K166" s="149"/>
      <c r="L166" s="149"/>
      <c r="M166" s="149"/>
      <c r="N166" s="149"/>
      <c r="O166" s="149"/>
      <c r="P166" s="149"/>
      <c r="Q166" s="149"/>
      <c r="R166" s="149"/>
      <c r="S166" s="284"/>
      <c r="T166" s="149"/>
      <c r="U166" s="149"/>
      <c r="V166" s="30"/>
      <c r="W166" s="159"/>
      <c r="X166" s="159"/>
      <c r="Y166" s="159"/>
      <c r="Z166" s="159"/>
    </row>
    <row r="167" spans="1:26" s="13" customFormat="1" ht="25" customHeight="1" x14ac:dyDescent="0.25">
      <c r="A167" s="156">
        <f t="shared" si="31"/>
        <v>44212</v>
      </c>
      <c r="B167" s="157">
        <f t="shared" si="30"/>
        <v>44212</v>
      </c>
      <c r="C167" s="146" t="s">
        <v>193</v>
      </c>
      <c r="D167" s="146" t="s">
        <v>8</v>
      </c>
      <c r="E167" s="147"/>
      <c r="F167" s="146" t="s">
        <v>142</v>
      </c>
      <c r="G167" s="148">
        <v>0.41666666666666669</v>
      </c>
      <c r="H167" s="148"/>
      <c r="I167" s="147"/>
      <c r="J167" s="149"/>
      <c r="K167" s="149"/>
      <c r="L167" s="149"/>
      <c r="M167" s="149"/>
      <c r="N167" s="149"/>
      <c r="O167" s="215"/>
      <c r="P167" s="149"/>
      <c r="Q167" s="149"/>
      <c r="R167" s="149"/>
      <c r="S167" s="149"/>
      <c r="T167" s="149"/>
      <c r="U167" s="149"/>
      <c r="V167" s="30"/>
      <c r="W167" s="159"/>
      <c r="X167" s="159"/>
      <c r="Y167" s="159"/>
      <c r="Z167" s="159"/>
    </row>
    <row r="168" spans="1:26" s="13" customFormat="1" ht="25" customHeight="1" x14ac:dyDescent="0.25">
      <c r="A168" s="162">
        <f t="shared" si="31"/>
        <v>44213</v>
      </c>
      <c r="B168" s="163">
        <f>+B167+DAY(1)</f>
        <v>44213</v>
      </c>
      <c r="C168" s="160" t="s">
        <v>194</v>
      </c>
      <c r="D168" s="188"/>
      <c r="E168" s="164" t="s">
        <v>145</v>
      </c>
      <c r="F168" s="146" t="s">
        <v>142</v>
      </c>
      <c r="G168" s="228">
        <v>0.41666666666666669</v>
      </c>
      <c r="H168" s="197"/>
      <c r="I168" s="147"/>
      <c r="J168" s="149"/>
      <c r="K168" s="149"/>
      <c r="L168" s="149"/>
      <c r="M168" s="149"/>
      <c r="N168" s="149"/>
      <c r="O168" s="149"/>
      <c r="P168" s="192"/>
      <c r="Q168" s="149"/>
      <c r="R168" s="149"/>
      <c r="S168" s="149"/>
      <c r="T168" s="149"/>
      <c r="U168" s="149"/>
      <c r="V168" s="30"/>
      <c r="W168" s="159"/>
      <c r="X168" s="159"/>
      <c r="Y168" s="159"/>
      <c r="Z168" s="159"/>
    </row>
    <row r="169" spans="1:26" s="13" customFormat="1" ht="25" customHeight="1" x14ac:dyDescent="0.25">
      <c r="A169" s="168">
        <f t="shared" si="31"/>
        <v>44214</v>
      </c>
      <c r="B169" s="169">
        <f>+B168+DAY(1)</f>
        <v>44214</v>
      </c>
      <c r="C169" s="146" t="s">
        <v>362</v>
      </c>
      <c r="D169" s="216" t="s">
        <v>285</v>
      </c>
      <c r="E169" s="164" t="s">
        <v>357</v>
      </c>
      <c r="F169" s="146" t="s">
        <v>142</v>
      </c>
      <c r="G169" s="228">
        <v>0.8125</v>
      </c>
      <c r="H169" s="197"/>
      <c r="I169" s="147"/>
      <c r="J169" s="181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30"/>
      <c r="W169" s="159"/>
      <c r="X169" s="159"/>
      <c r="Y169" s="159"/>
      <c r="Z169" s="159"/>
    </row>
    <row r="170" spans="1:26" s="13" customFormat="1" ht="25" customHeight="1" x14ac:dyDescent="0.25">
      <c r="A170" s="168">
        <f t="shared" si="31"/>
        <v>44215</v>
      </c>
      <c r="B170" s="169">
        <f>+B169+DAY(1)</f>
        <v>44215</v>
      </c>
      <c r="C170" s="146" t="s">
        <v>90</v>
      </c>
      <c r="D170" s="146" t="s">
        <v>73</v>
      </c>
      <c r="E170" s="164" t="s">
        <v>192</v>
      </c>
      <c r="F170" s="146" t="s">
        <v>142</v>
      </c>
      <c r="G170" s="228">
        <v>0.8125</v>
      </c>
      <c r="H170" s="197"/>
      <c r="I170" s="147"/>
      <c r="J170" s="181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30"/>
      <c r="W170" s="159"/>
      <c r="X170" s="159"/>
      <c r="Y170" s="159"/>
      <c r="Z170" s="159"/>
    </row>
    <row r="171" spans="1:26" s="209" customFormat="1" ht="25" customHeight="1" x14ac:dyDescent="0.25">
      <c r="A171" s="144">
        <f t="shared" si="31"/>
        <v>44216</v>
      </c>
      <c r="B171" s="145">
        <f t="shared" si="30"/>
        <v>44216</v>
      </c>
      <c r="C171" s="160"/>
      <c r="D171" s="153"/>
      <c r="E171" s="164"/>
      <c r="F171" s="146"/>
      <c r="G171" s="149"/>
      <c r="H171" s="197"/>
      <c r="I171" s="147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W171" s="159"/>
      <c r="X171" s="159"/>
      <c r="Y171" s="159"/>
      <c r="Z171" s="155"/>
    </row>
    <row r="172" spans="1:26" s="209" customFormat="1" ht="25" customHeight="1" x14ac:dyDescent="0.25">
      <c r="A172" s="201">
        <f t="shared" si="31"/>
        <v>44217</v>
      </c>
      <c r="B172" s="202">
        <f t="shared" si="30"/>
        <v>44217</v>
      </c>
      <c r="C172" s="203" t="s">
        <v>171</v>
      </c>
      <c r="D172" s="204"/>
      <c r="E172" s="164"/>
      <c r="F172" s="146"/>
      <c r="G172" s="149"/>
      <c r="H172" s="197"/>
      <c r="I172" s="186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W172" s="159"/>
      <c r="X172" s="159"/>
      <c r="Y172" s="159"/>
      <c r="Z172" s="155"/>
    </row>
    <row r="173" spans="1:26" s="209" customFormat="1" ht="25" customHeight="1" x14ac:dyDescent="0.25">
      <c r="A173" s="156">
        <f t="shared" ref="A173:A175" si="33">+B173</f>
        <v>44218</v>
      </c>
      <c r="B173" s="157">
        <f t="shared" si="30"/>
        <v>44218</v>
      </c>
      <c r="C173" s="160"/>
      <c r="D173" s="146"/>
      <c r="E173" s="164"/>
      <c r="F173" s="146"/>
      <c r="G173" s="149"/>
      <c r="H173" s="197"/>
      <c r="I173" s="147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W173" s="159"/>
      <c r="X173" s="159"/>
      <c r="Y173" s="159"/>
      <c r="Z173" s="155"/>
    </row>
    <row r="174" spans="1:26" s="209" customFormat="1" ht="25" customHeight="1" x14ac:dyDescent="0.25">
      <c r="A174" s="156">
        <f t="shared" si="31"/>
        <v>44219</v>
      </c>
      <c r="B174" s="157">
        <f>+B173+DAY(1)</f>
        <v>44219</v>
      </c>
      <c r="C174" s="146"/>
      <c r="D174" s="146"/>
      <c r="E174" s="147"/>
      <c r="F174" s="146"/>
      <c r="G174" s="148"/>
      <c r="H174" s="197"/>
      <c r="I174" s="147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W174" s="159"/>
      <c r="X174" s="159"/>
      <c r="Y174" s="159"/>
      <c r="Z174" s="155"/>
    </row>
    <row r="175" spans="1:26" s="210" customFormat="1" ht="25" customHeight="1" x14ac:dyDescent="0.25">
      <c r="A175" s="211">
        <f t="shared" si="33"/>
        <v>44220</v>
      </c>
      <c r="B175" s="163">
        <f t="shared" ref="B175" si="34">+B174+DAY(1)</f>
        <v>44220</v>
      </c>
      <c r="C175" s="146" t="s">
        <v>90</v>
      </c>
      <c r="D175" s="188" t="s">
        <v>286</v>
      </c>
      <c r="E175" s="164" t="s">
        <v>302</v>
      </c>
      <c r="F175" s="146" t="s">
        <v>142</v>
      </c>
      <c r="G175" s="228">
        <v>0.41666666666666669</v>
      </c>
      <c r="H175" s="197"/>
      <c r="I175" s="147"/>
      <c r="J175" s="181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209"/>
      <c r="W175" s="159"/>
      <c r="X175" s="159"/>
      <c r="Y175" s="159"/>
      <c r="Z175" s="159"/>
    </row>
    <row r="176" spans="1:26" s="210" customFormat="1" ht="25" customHeight="1" x14ac:dyDescent="0.25">
      <c r="A176" s="211">
        <f>+B175</f>
        <v>44220</v>
      </c>
      <c r="B176" s="163">
        <f>+B174+DAY(1)</f>
        <v>44220</v>
      </c>
      <c r="C176" s="146" t="s">
        <v>341</v>
      </c>
      <c r="D176" s="188" t="s">
        <v>57</v>
      </c>
      <c r="E176" s="164" t="s">
        <v>184</v>
      </c>
      <c r="F176" s="146" t="s">
        <v>142</v>
      </c>
      <c r="G176" s="228">
        <v>0.5625</v>
      </c>
      <c r="H176" s="197"/>
      <c r="I176" s="147"/>
      <c r="J176" s="181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209"/>
      <c r="W176" s="159"/>
      <c r="X176" s="159"/>
      <c r="Y176" s="159"/>
      <c r="Z176" s="159"/>
    </row>
    <row r="177" spans="1:29" s="210" customFormat="1" ht="25" customHeight="1" x14ac:dyDescent="0.25">
      <c r="A177" s="168">
        <f t="shared" si="31"/>
        <v>44221</v>
      </c>
      <c r="B177" s="169">
        <f>+B175+DAY(1)</f>
        <v>44221</v>
      </c>
      <c r="C177" s="146" t="s">
        <v>94</v>
      </c>
      <c r="D177" s="146" t="s">
        <v>292</v>
      </c>
      <c r="E177" s="164" t="s">
        <v>189</v>
      </c>
      <c r="F177" s="146" t="s">
        <v>142</v>
      </c>
      <c r="G177" s="228">
        <v>0.79166666666666663</v>
      </c>
      <c r="H177" s="197"/>
      <c r="I177" s="147"/>
      <c r="J177" s="149"/>
      <c r="K177" s="170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209"/>
      <c r="W177" s="159"/>
      <c r="X177" s="159"/>
      <c r="Y177" s="159"/>
      <c r="Z177" s="159"/>
    </row>
    <row r="178" spans="1:29" s="210" customFormat="1" ht="25" customHeight="1" x14ac:dyDescent="0.25">
      <c r="A178" s="168">
        <f>+B178</f>
        <v>44221</v>
      </c>
      <c r="B178" s="169">
        <f>+B175+DAY(1)</f>
        <v>44221</v>
      </c>
      <c r="C178" s="146" t="s">
        <v>94</v>
      </c>
      <c r="D178" s="146" t="s">
        <v>38</v>
      </c>
      <c r="E178" s="164" t="s">
        <v>187</v>
      </c>
      <c r="F178" s="146" t="s">
        <v>142</v>
      </c>
      <c r="G178" s="228">
        <v>0.79166666666666663</v>
      </c>
      <c r="H178" s="197"/>
      <c r="I178" s="147"/>
      <c r="J178" s="149"/>
      <c r="K178" s="170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209"/>
      <c r="W178" s="159"/>
      <c r="X178" s="159"/>
      <c r="Y178" s="159"/>
      <c r="Z178" s="159"/>
    </row>
    <row r="179" spans="1:29" s="210" customFormat="1" ht="25" customHeight="1" x14ac:dyDescent="0.25">
      <c r="A179" s="168">
        <f t="shared" ref="A179" si="35">+B179</f>
        <v>44222</v>
      </c>
      <c r="B179" s="169">
        <f>+B177+DAY(1)</f>
        <v>44222</v>
      </c>
      <c r="C179" s="218" t="s">
        <v>323</v>
      </c>
      <c r="D179" s="146" t="s">
        <v>317</v>
      </c>
      <c r="E179" s="164" t="s">
        <v>187</v>
      </c>
      <c r="F179" s="146" t="s">
        <v>142</v>
      </c>
      <c r="G179" s="228">
        <v>0.79166666666666663</v>
      </c>
      <c r="H179" s="197"/>
      <c r="I179" s="147"/>
      <c r="J179" s="149"/>
      <c r="K179" s="170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209"/>
      <c r="W179" s="159"/>
      <c r="X179" s="159"/>
      <c r="Y179" s="159"/>
      <c r="Z179" s="159"/>
    </row>
    <row r="180" spans="1:29" s="13" customFormat="1" ht="25" customHeight="1" x14ac:dyDescent="0.25">
      <c r="A180" s="182">
        <f t="shared" si="31"/>
        <v>44223</v>
      </c>
      <c r="B180" s="183">
        <f t="shared" ref="B180" si="36">+B179+DAY(1)</f>
        <v>44223</v>
      </c>
      <c r="C180" s="184" t="s">
        <v>215</v>
      </c>
      <c r="D180" s="185"/>
      <c r="E180" s="164"/>
      <c r="F180" s="146"/>
      <c r="G180" s="149"/>
      <c r="H180" s="197"/>
      <c r="I180" s="186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30"/>
      <c r="W180" s="159"/>
      <c r="X180" s="159"/>
      <c r="Y180" s="159"/>
      <c r="Z180" s="174"/>
      <c r="AA180" s="180"/>
      <c r="AB180" s="176"/>
      <c r="AC180" s="177"/>
    </row>
    <row r="181" spans="1:29" s="210" customFormat="1" ht="25" customHeight="1" x14ac:dyDescent="0.25">
      <c r="A181" s="156">
        <f t="shared" si="31"/>
        <v>44224</v>
      </c>
      <c r="B181" s="157">
        <f t="shared" si="30"/>
        <v>44224</v>
      </c>
      <c r="C181" s="217"/>
      <c r="D181" s="146"/>
      <c r="E181" s="164"/>
      <c r="F181" s="146"/>
      <c r="G181" s="149"/>
      <c r="H181" s="197"/>
      <c r="I181" s="147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209"/>
      <c r="W181" s="159"/>
      <c r="X181" s="159"/>
      <c r="Y181" s="159"/>
      <c r="Z181" s="159"/>
    </row>
    <row r="182" spans="1:29" s="30" customFormat="1" ht="25" customHeight="1" x14ac:dyDescent="0.25">
      <c r="A182" s="156">
        <f t="shared" si="31"/>
        <v>44225</v>
      </c>
      <c r="B182" s="157">
        <f t="shared" si="30"/>
        <v>44225</v>
      </c>
      <c r="C182" s="208"/>
      <c r="D182" s="146"/>
      <c r="E182" s="164"/>
      <c r="F182" s="146"/>
      <c r="G182" s="149"/>
      <c r="H182" s="197"/>
      <c r="I182" s="147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W182" s="155"/>
      <c r="X182" s="155"/>
      <c r="Y182" s="155"/>
      <c r="Z182" s="155"/>
    </row>
    <row r="183" spans="1:29" s="187" customFormat="1" ht="25" customHeight="1" x14ac:dyDescent="0.25">
      <c r="A183" s="156">
        <f t="shared" si="31"/>
        <v>44226</v>
      </c>
      <c r="B183" s="157">
        <f t="shared" si="30"/>
        <v>44226</v>
      </c>
      <c r="C183" s="146" t="s">
        <v>328</v>
      </c>
      <c r="D183" s="146" t="s">
        <v>133</v>
      </c>
      <c r="E183" s="164" t="s">
        <v>187</v>
      </c>
      <c r="F183" s="146" t="s">
        <v>180</v>
      </c>
      <c r="G183" s="244">
        <v>0.45833333333333331</v>
      </c>
      <c r="H183" s="197"/>
      <c r="I183" s="147"/>
      <c r="J183" s="149"/>
      <c r="K183" s="149"/>
      <c r="L183" s="198"/>
      <c r="M183" s="149"/>
      <c r="N183" s="149"/>
      <c r="O183" s="149"/>
      <c r="P183" s="149"/>
      <c r="Q183" s="149"/>
      <c r="R183" s="149"/>
      <c r="S183" s="149"/>
      <c r="T183" s="149"/>
      <c r="U183" s="149"/>
      <c r="V183" s="167"/>
      <c r="W183" s="155"/>
      <c r="X183" s="155"/>
      <c r="Y183" s="155"/>
      <c r="Z183" s="159"/>
    </row>
    <row r="184" spans="1:29" s="187" customFormat="1" ht="25" customHeight="1" x14ac:dyDescent="0.25">
      <c r="A184" s="156">
        <f>+B183</f>
        <v>44226</v>
      </c>
      <c r="B184" s="157">
        <f>+B182+DAY(1)</f>
        <v>44226</v>
      </c>
      <c r="C184" s="146" t="s">
        <v>185</v>
      </c>
      <c r="D184" s="146" t="s">
        <v>134</v>
      </c>
      <c r="E184" s="164" t="s">
        <v>184</v>
      </c>
      <c r="F184" s="146" t="s">
        <v>180</v>
      </c>
      <c r="G184" s="244">
        <v>0.58333333333333337</v>
      </c>
      <c r="H184" s="197"/>
      <c r="I184" s="147"/>
      <c r="J184" s="149"/>
      <c r="K184" s="149"/>
      <c r="L184" s="198"/>
      <c r="M184" s="149"/>
      <c r="N184" s="149"/>
      <c r="O184" s="149"/>
      <c r="P184" s="149"/>
      <c r="Q184" s="149"/>
      <c r="R184" s="149"/>
      <c r="S184" s="149"/>
      <c r="T184" s="149"/>
      <c r="U184" s="149"/>
      <c r="V184" s="167"/>
      <c r="W184" s="155"/>
      <c r="X184" s="155"/>
      <c r="Y184" s="155"/>
      <c r="Z184" s="159"/>
    </row>
    <row r="185" spans="1:29" s="187" customFormat="1" ht="25" customHeight="1" x14ac:dyDescent="0.25">
      <c r="A185" s="162">
        <f t="shared" si="31"/>
        <v>44227</v>
      </c>
      <c r="B185" s="163">
        <f>+B183+DAY(1)</f>
        <v>44227</v>
      </c>
      <c r="C185" s="178" t="s">
        <v>107</v>
      </c>
      <c r="D185" s="146"/>
      <c r="E185" s="164"/>
      <c r="F185" s="146" t="s">
        <v>142</v>
      </c>
      <c r="G185" s="228">
        <v>0.41666666666666669</v>
      </c>
      <c r="H185" s="197"/>
      <c r="I185" s="147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281"/>
      <c r="U185" s="149"/>
      <c r="V185" s="167"/>
      <c r="W185" s="155"/>
      <c r="X185" s="155"/>
      <c r="Y185" s="155"/>
      <c r="Z185" s="159"/>
    </row>
    <row r="186" spans="1:29" s="187" customFormat="1" ht="25" customHeight="1" x14ac:dyDescent="0.25">
      <c r="A186" s="144">
        <f>+B186</f>
        <v>44228</v>
      </c>
      <c r="B186" s="145">
        <f>+B185+DAY(1)</f>
        <v>44228</v>
      </c>
      <c r="C186" s="146"/>
      <c r="D186" s="146"/>
      <c r="E186" s="147"/>
      <c r="F186" s="146"/>
      <c r="G186" s="148"/>
      <c r="H186" s="148"/>
      <c r="I186" s="147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67"/>
      <c r="W186" s="155"/>
      <c r="X186" s="155"/>
      <c r="Y186" s="155"/>
      <c r="Z186" s="159"/>
    </row>
    <row r="187" spans="1:29" s="187" customFormat="1" ht="25" customHeight="1" x14ac:dyDescent="0.25">
      <c r="A187" s="144">
        <f t="shared" ref="A187:A188" si="37">+B187</f>
        <v>44229</v>
      </c>
      <c r="B187" s="145">
        <f t="shared" ref="B187:B188" si="38">+B186+DAY(1)</f>
        <v>44229</v>
      </c>
      <c r="C187" s="146"/>
      <c r="D187" s="146"/>
      <c r="E187" s="147"/>
      <c r="F187" s="146"/>
      <c r="G187" s="148"/>
      <c r="H187" s="148"/>
      <c r="I187" s="147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67"/>
      <c r="W187" s="155"/>
      <c r="X187" s="155"/>
      <c r="Y187" s="155"/>
      <c r="Z187" s="159"/>
    </row>
    <row r="188" spans="1:29" s="187" customFormat="1" ht="25" customHeight="1" x14ac:dyDescent="0.25">
      <c r="A188" s="144">
        <f t="shared" si="37"/>
        <v>44230</v>
      </c>
      <c r="B188" s="145">
        <f t="shared" si="38"/>
        <v>44230</v>
      </c>
      <c r="C188" s="146"/>
      <c r="D188" s="146"/>
      <c r="E188" s="147"/>
      <c r="F188" s="146"/>
      <c r="G188" s="148"/>
      <c r="H188" s="197"/>
      <c r="I188" s="147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67"/>
      <c r="W188" s="155"/>
      <c r="X188" s="155"/>
      <c r="Y188" s="155"/>
      <c r="Z188" s="159"/>
    </row>
    <row r="189" spans="1:29" s="187" customFormat="1" ht="25" customHeight="1" x14ac:dyDescent="0.25">
      <c r="A189" s="144">
        <f>+B188</f>
        <v>44230</v>
      </c>
      <c r="B189" s="145">
        <f t="shared" ref="B189:B190" si="39">+B188+DAY(1)</f>
        <v>44231</v>
      </c>
      <c r="C189" s="146"/>
      <c r="D189" s="146"/>
      <c r="E189" s="164"/>
      <c r="F189" s="146"/>
      <c r="G189" s="148"/>
      <c r="H189" s="197"/>
      <c r="I189" s="147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67"/>
      <c r="W189" s="155"/>
      <c r="X189" s="155"/>
      <c r="Y189" s="155"/>
      <c r="Z189" s="159"/>
    </row>
    <row r="190" spans="1:29" s="187" customFormat="1" ht="25" customHeight="1" x14ac:dyDescent="0.25">
      <c r="A190" s="144">
        <f>+B189</f>
        <v>44231</v>
      </c>
      <c r="B190" s="145">
        <f t="shared" si="39"/>
        <v>44232</v>
      </c>
      <c r="C190" s="146"/>
      <c r="D190" s="146"/>
      <c r="E190" s="164"/>
      <c r="F190" s="165"/>
      <c r="G190" s="148"/>
      <c r="H190" s="197"/>
      <c r="I190" s="147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67"/>
      <c r="W190" s="155"/>
      <c r="X190" s="155"/>
      <c r="Y190" s="155"/>
      <c r="Z190" s="159"/>
    </row>
    <row r="191" spans="1:29" s="167" customFormat="1" ht="25" customHeight="1" x14ac:dyDescent="0.25">
      <c r="A191" s="156">
        <f t="shared" si="31"/>
        <v>44233</v>
      </c>
      <c r="B191" s="157">
        <f>+B190+DAY(1)</f>
        <v>44233</v>
      </c>
      <c r="C191" s="160" t="s">
        <v>152</v>
      </c>
      <c r="D191" s="146"/>
      <c r="E191" s="206"/>
      <c r="F191" s="146" t="s">
        <v>142</v>
      </c>
      <c r="G191" s="149"/>
      <c r="H191" s="197"/>
      <c r="I191" s="147"/>
      <c r="J191" s="149"/>
      <c r="K191" s="149"/>
      <c r="L191" s="149"/>
      <c r="M191" s="149"/>
      <c r="N191" s="149"/>
      <c r="O191" s="215"/>
      <c r="P191" s="149"/>
      <c r="Q191" s="149"/>
      <c r="R191" s="149"/>
      <c r="S191" s="149"/>
      <c r="T191" s="149"/>
      <c r="U191" s="149"/>
      <c r="W191" s="159"/>
      <c r="X191" s="159"/>
      <c r="Y191" s="159"/>
      <c r="Z191" s="155"/>
    </row>
    <row r="192" spans="1:29" s="167" customFormat="1" ht="25" customHeight="1" x14ac:dyDescent="0.25">
      <c r="A192" s="211">
        <f t="shared" si="31"/>
        <v>44234</v>
      </c>
      <c r="B192" s="212">
        <f t="shared" si="30"/>
        <v>44234</v>
      </c>
      <c r="C192" s="160" t="s">
        <v>153</v>
      </c>
      <c r="D192" s="146"/>
      <c r="E192" s="206"/>
      <c r="F192" s="146" t="s">
        <v>142</v>
      </c>
      <c r="G192" s="149"/>
      <c r="H192" s="197"/>
      <c r="I192" s="147"/>
      <c r="J192" s="149"/>
      <c r="K192" s="149"/>
      <c r="L192" s="149"/>
      <c r="M192" s="149"/>
      <c r="N192" s="149"/>
      <c r="O192" s="215"/>
      <c r="P192" s="149"/>
      <c r="Q192" s="149"/>
      <c r="R192" s="149"/>
      <c r="S192" s="149"/>
      <c r="T192" s="149"/>
      <c r="U192" s="149"/>
      <c r="W192" s="155"/>
      <c r="X192" s="155"/>
      <c r="Y192" s="155"/>
      <c r="Z192" s="155"/>
    </row>
    <row r="193" spans="1:29" s="167" customFormat="1" ht="25" customHeight="1" x14ac:dyDescent="0.25">
      <c r="A193" s="168">
        <f t="shared" si="31"/>
        <v>44235</v>
      </c>
      <c r="B193" s="169">
        <f t="shared" si="30"/>
        <v>44235</v>
      </c>
      <c r="C193" s="216" t="s">
        <v>108</v>
      </c>
      <c r="D193" s="146"/>
      <c r="E193" s="164" t="s">
        <v>179</v>
      </c>
      <c r="F193" s="146" t="s">
        <v>142</v>
      </c>
      <c r="G193" s="228">
        <v>0.75</v>
      </c>
      <c r="H193" s="197">
        <v>0.875</v>
      </c>
      <c r="I193" s="147"/>
      <c r="J193" s="149"/>
      <c r="K193" s="149"/>
      <c r="L193" s="149"/>
      <c r="M193" s="149"/>
      <c r="N193" s="149"/>
      <c r="O193" s="149"/>
      <c r="P193" s="149"/>
      <c r="Q193" s="149"/>
      <c r="R193" s="189"/>
      <c r="S193" s="149"/>
      <c r="T193" s="149"/>
      <c r="U193" s="149"/>
      <c r="W193" s="159"/>
      <c r="X193" s="159"/>
      <c r="Y193" s="159"/>
      <c r="Z193" s="155"/>
    </row>
    <row r="194" spans="1:29" s="167" customFormat="1" ht="25" customHeight="1" x14ac:dyDescent="0.25">
      <c r="A194" s="168">
        <f>+B193</f>
        <v>44235</v>
      </c>
      <c r="B194" s="169">
        <f>+B192+DAY(1)</f>
        <v>44235</v>
      </c>
      <c r="C194" s="216" t="s">
        <v>108</v>
      </c>
      <c r="D194" s="146"/>
      <c r="E194" s="164" t="s">
        <v>179</v>
      </c>
      <c r="F194" s="146" t="s">
        <v>180</v>
      </c>
      <c r="G194" s="228">
        <v>0.75</v>
      </c>
      <c r="H194" s="197">
        <v>0.875</v>
      </c>
      <c r="I194" s="147"/>
      <c r="J194" s="149"/>
      <c r="K194" s="149"/>
      <c r="L194" s="149"/>
      <c r="M194" s="149"/>
      <c r="N194" s="149"/>
      <c r="O194" s="149"/>
      <c r="P194" s="149"/>
      <c r="Q194" s="149"/>
      <c r="R194" s="189"/>
      <c r="S194" s="149"/>
      <c r="T194" s="149"/>
      <c r="U194" s="149"/>
      <c r="W194" s="159"/>
      <c r="X194" s="159"/>
      <c r="Y194" s="159"/>
      <c r="Z194" s="155"/>
    </row>
    <row r="195" spans="1:29" s="167" customFormat="1" ht="25" customHeight="1" x14ac:dyDescent="0.25">
      <c r="A195" s="144">
        <f t="shared" si="31"/>
        <v>44236</v>
      </c>
      <c r="B195" s="145">
        <f>+B193+DAY(1)</f>
        <v>44236</v>
      </c>
      <c r="C195" s="146"/>
      <c r="D195" s="146"/>
      <c r="E195" s="164"/>
      <c r="F195" s="146"/>
      <c r="G195" s="228"/>
      <c r="H195" s="197"/>
      <c r="I195" s="147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W195" s="159"/>
      <c r="X195" s="159"/>
      <c r="Y195" s="159"/>
      <c r="Z195" s="155"/>
    </row>
    <row r="196" spans="1:29" s="167" customFormat="1" ht="25" customHeight="1" x14ac:dyDescent="0.25">
      <c r="A196" s="182">
        <f t="shared" si="31"/>
        <v>44237</v>
      </c>
      <c r="B196" s="183">
        <f>+B195+DAY(1)</f>
        <v>44237</v>
      </c>
      <c r="C196" s="184" t="s">
        <v>213</v>
      </c>
      <c r="D196" s="185"/>
      <c r="E196" s="164"/>
      <c r="F196" s="146"/>
      <c r="G196" s="149"/>
      <c r="H196" s="197"/>
      <c r="I196" s="186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W196" s="159"/>
      <c r="X196" s="159"/>
      <c r="Y196" s="159"/>
      <c r="Z196" s="155"/>
    </row>
    <row r="197" spans="1:29" s="167" customFormat="1" ht="25" customHeight="1" x14ac:dyDescent="0.25">
      <c r="A197" s="156">
        <f t="shared" si="31"/>
        <v>44238</v>
      </c>
      <c r="B197" s="157">
        <f t="shared" si="30"/>
        <v>44238</v>
      </c>
      <c r="C197" s="146"/>
      <c r="D197" s="146"/>
      <c r="E197" s="164"/>
      <c r="F197" s="146"/>
      <c r="G197" s="149"/>
      <c r="H197" s="197"/>
      <c r="I197" s="147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W197" s="159"/>
      <c r="X197" s="159"/>
      <c r="Y197" s="159"/>
      <c r="Z197" s="155"/>
    </row>
    <row r="198" spans="1:29" s="167" customFormat="1" ht="25" customHeight="1" x14ac:dyDescent="0.25">
      <c r="A198" s="156">
        <f t="shared" si="31"/>
        <v>44239</v>
      </c>
      <c r="B198" s="157">
        <f t="shared" si="30"/>
        <v>44239</v>
      </c>
      <c r="C198" s="146" t="s">
        <v>35</v>
      </c>
      <c r="D198" s="146"/>
      <c r="E198" s="147">
        <v>6</v>
      </c>
      <c r="F198" s="146" t="s">
        <v>142</v>
      </c>
      <c r="G198" s="148">
        <v>0.6875</v>
      </c>
      <c r="H198" s="197"/>
      <c r="I198" s="147"/>
      <c r="J198" s="149"/>
      <c r="K198" s="149"/>
      <c r="L198" s="149"/>
      <c r="M198" s="149"/>
      <c r="N198" s="149"/>
      <c r="O198" s="149"/>
      <c r="P198" s="149"/>
      <c r="Q198" s="149"/>
      <c r="R198" s="149"/>
      <c r="S198" s="284"/>
      <c r="T198" s="149"/>
      <c r="U198" s="149"/>
      <c r="W198" s="159"/>
      <c r="X198" s="159"/>
      <c r="Y198" s="159"/>
      <c r="Z198" s="155"/>
    </row>
    <row r="199" spans="1:29" s="167" customFormat="1" ht="25" customHeight="1" x14ac:dyDescent="0.25">
      <c r="A199" s="156">
        <f t="shared" si="31"/>
        <v>44240</v>
      </c>
      <c r="B199" s="157">
        <f t="shared" si="30"/>
        <v>44240</v>
      </c>
      <c r="C199" s="146"/>
      <c r="D199" s="146"/>
      <c r="E199" s="164"/>
      <c r="F199" s="146"/>
      <c r="G199" s="149"/>
      <c r="H199" s="197"/>
      <c r="I199" s="147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W199" s="159"/>
      <c r="X199" s="159"/>
      <c r="Y199" s="159"/>
      <c r="Z199" s="155"/>
    </row>
    <row r="200" spans="1:29" s="30" customFormat="1" ht="25" customHeight="1" x14ac:dyDescent="0.25">
      <c r="A200" s="162">
        <f t="shared" si="31"/>
        <v>44241</v>
      </c>
      <c r="B200" s="163">
        <f t="shared" si="30"/>
        <v>44241</v>
      </c>
      <c r="C200" s="146" t="s">
        <v>342</v>
      </c>
      <c r="D200" s="146" t="s">
        <v>183</v>
      </c>
      <c r="E200" s="164" t="s">
        <v>303</v>
      </c>
      <c r="F200" s="146" t="s">
        <v>142</v>
      </c>
      <c r="G200" s="228">
        <v>0.41666666666666669</v>
      </c>
      <c r="H200" s="197"/>
      <c r="I200" s="147"/>
      <c r="J200" s="181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W200" s="155"/>
      <c r="X200" s="155"/>
      <c r="Y200" s="155"/>
      <c r="Z200" s="179"/>
      <c r="AA200" s="180"/>
      <c r="AB200" s="176"/>
      <c r="AC200" s="177"/>
    </row>
    <row r="201" spans="1:29" s="30" customFormat="1" ht="25" customHeight="1" x14ac:dyDescent="0.25">
      <c r="A201" s="162">
        <f>+B200</f>
        <v>44241</v>
      </c>
      <c r="B201" s="163">
        <f>+B199+DAY(1)</f>
        <v>44241</v>
      </c>
      <c r="C201" s="146" t="s">
        <v>90</v>
      </c>
      <c r="D201" s="146" t="s">
        <v>3</v>
      </c>
      <c r="E201" s="164" t="s">
        <v>187</v>
      </c>
      <c r="F201" s="146" t="s">
        <v>142</v>
      </c>
      <c r="G201" s="228">
        <v>0.5625</v>
      </c>
      <c r="H201" s="197"/>
      <c r="I201" s="147"/>
      <c r="J201" s="181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W201" s="155"/>
      <c r="X201" s="155"/>
      <c r="Y201" s="155"/>
      <c r="Z201" s="179"/>
      <c r="AA201" s="180"/>
      <c r="AB201" s="176"/>
      <c r="AC201" s="177"/>
    </row>
    <row r="202" spans="1:29" s="30" customFormat="1" ht="25" customHeight="1" x14ac:dyDescent="0.25">
      <c r="A202" s="168">
        <f t="shared" si="31"/>
        <v>44242</v>
      </c>
      <c r="B202" s="169">
        <f>+B200+DAY(1)</f>
        <v>44242</v>
      </c>
      <c r="C202" s="146" t="s">
        <v>90</v>
      </c>
      <c r="D202" s="146" t="s">
        <v>294</v>
      </c>
      <c r="E202" s="164" t="s">
        <v>358</v>
      </c>
      <c r="F202" s="146" t="s">
        <v>142</v>
      </c>
      <c r="G202" s="228">
        <v>0.8125</v>
      </c>
      <c r="H202" s="197"/>
      <c r="I202" s="147"/>
      <c r="J202" s="181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W202" s="155"/>
      <c r="X202" s="155"/>
      <c r="Y202" s="155"/>
      <c r="Z202" s="179"/>
      <c r="AA202" s="180"/>
      <c r="AB202" s="176"/>
      <c r="AC202" s="177"/>
    </row>
    <row r="203" spans="1:29" s="30" customFormat="1" ht="25" customHeight="1" x14ac:dyDescent="0.25">
      <c r="A203" s="168">
        <f t="shared" si="31"/>
        <v>44243</v>
      </c>
      <c r="B203" s="169">
        <f>+B202+DAY(1)</f>
        <v>44243</v>
      </c>
      <c r="C203" s="216" t="s">
        <v>332</v>
      </c>
      <c r="D203" s="146" t="s">
        <v>74</v>
      </c>
      <c r="E203" s="164" t="s">
        <v>196</v>
      </c>
      <c r="F203" s="146" t="s">
        <v>142</v>
      </c>
      <c r="G203" s="228">
        <v>0.8125</v>
      </c>
      <c r="H203" s="197"/>
      <c r="I203" s="147"/>
      <c r="J203" s="181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W203" s="155"/>
      <c r="X203" s="155"/>
      <c r="Y203" s="155"/>
      <c r="Z203" s="179"/>
      <c r="AA203" s="180"/>
      <c r="AB203" s="176"/>
      <c r="AC203" s="177"/>
    </row>
    <row r="204" spans="1:29" s="30" customFormat="1" ht="25" customHeight="1" x14ac:dyDescent="0.25">
      <c r="A204" s="144">
        <f t="shared" si="31"/>
        <v>44244</v>
      </c>
      <c r="B204" s="145">
        <f>+B203+DAY(1)</f>
        <v>44244</v>
      </c>
      <c r="C204" s="222"/>
      <c r="D204" s="153"/>
      <c r="E204" s="164"/>
      <c r="F204" s="146"/>
      <c r="G204" s="149"/>
      <c r="H204" s="197"/>
      <c r="I204" s="147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W204" s="155"/>
      <c r="X204" s="155"/>
      <c r="Y204" s="155"/>
      <c r="Z204" s="179"/>
      <c r="AA204" s="180"/>
      <c r="AB204" s="176"/>
      <c r="AC204" s="177"/>
    </row>
    <row r="205" spans="1:29" s="30" customFormat="1" ht="25" customHeight="1" x14ac:dyDescent="0.25">
      <c r="A205" s="193">
        <f t="shared" si="31"/>
        <v>44245</v>
      </c>
      <c r="B205" s="194">
        <f t="shared" si="30"/>
        <v>44245</v>
      </c>
      <c r="C205" s="195" t="s">
        <v>246</v>
      </c>
      <c r="D205" s="196"/>
      <c r="E205" s="164"/>
      <c r="F205" s="146"/>
      <c r="G205" s="149"/>
      <c r="H205" s="197"/>
      <c r="I205" s="186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W205" s="155"/>
      <c r="X205" s="155"/>
      <c r="Y205" s="155"/>
      <c r="Z205" s="179"/>
      <c r="AA205" s="180"/>
      <c r="AB205" s="176"/>
      <c r="AC205" s="177"/>
    </row>
    <row r="206" spans="1:29" s="210" customFormat="1" ht="25" customHeight="1" x14ac:dyDescent="0.25">
      <c r="A206" s="144">
        <f t="shared" si="31"/>
        <v>44246</v>
      </c>
      <c r="B206" s="145">
        <f t="shared" si="30"/>
        <v>44246</v>
      </c>
      <c r="C206" s="152"/>
      <c r="D206" s="153"/>
      <c r="E206" s="164"/>
      <c r="F206" s="146"/>
      <c r="G206" s="149"/>
      <c r="H206" s="197"/>
      <c r="I206" s="147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209"/>
      <c r="W206" s="155"/>
      <c r="X206" s="155"/>
      <c r="Y206" s="155"/>
      <c r="Z206" s="159"/>
    </row>
    <row r="207" spans="1:29" s="210" customFormat="1" ht="25" customHeight="1" x14ac:dyDescent="0.25">
      <c r="A207" s="156">
        <f t="shared" si="31"/>
        <v>44247</v>
      </c>
      <c r="B207" s="157">
        <f t="shared" si="30"/>
        <v>44247</v>
      </c>
      <c r="C207" s="188"/>
      <c r="D207" s="146"/>
      <c r="E207" s="164"/>
      <c r="F207" s="146"/>
      <c r="G207" s="228"/>
      <c r="H207" s="197"/>
      <c r="I207" s="147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209"/>
      <c r="W207" s="155"/>
      <c r="X207" s="155"/>
      <c r="Y207" s="155"/>
      <c r="Z207" s="159"/>
    </row>
    <row r="208" spans="1:29" s="187" customFormat="1" ht="25" customHeight="1" x14ac:dyDescent="0.25">
      <c r="A208" s="162">
        <f t="shared" si="31"/>
        <v>44248</v>
      </c>
      <c r="B208" s="163">
        <f t="shared" si="30"/>
        <v>44248</v>
      </c>
      <c r="C208" s="188" t="s">
        <v>195</v>
      </c>
      <c r="D208" s="146"/>
      <c r="E208" s="147">
        <v>1</v>
      </c>
      <c r="F208" s="146" t="s">
        <v>142</v>
      </c>
      <c r="G208" s="148">
        <v>0.41666666666666669</v>
      </c>
      <c r="H208" s="197">
        <v>0.60416666666666663</v>
      </c>
      <c r="I208" s="206"/>
      <c r="J208" s="221"/>
      <c r="K208" s="221"/>
      <c r="L208" s="221"/>
      <c r="M208" s="221"/>
      <c r="N208" s="221"/>
      <c r="O208" s="221"/>
      <c r="P208" s="310"/>
      <c r="Q208" s="221"/>
      <c r="R208" s="221"/>
      <c r="S208" s="221"/>
      <c r="T208" s="221"/>
      <c r="U208" s="221"/>
      <c r="V208" s="177"/>
      <c r="W208" s="155"/>
      <c r="X208" s="155"/>
      <c r="Y208" s="155"/>
      <c r="Z208" s="159"/>
    </row>
    <row r="209" spans="1:26" s="187" customFormat="1" ht="25" customHeight="1" x14ac:dyDescent="0.25">
      <c r="A209" s="162">
        <f>+B208</f>
        <v>44248</v>
      </c>
      <c r="B209" s="163">
        <f>+B207+DAY(1)</f>
        <v>44248</v>
      </c>
      <c r="C209" s="188" t="s">
        <v>195</v>
      </c>
      <c r="D209" s="146"/>
      <c r="E209" s="147">
        <v>1</v>
      </c>
      <c r="F209" s="146" t="s">
        <v>180</v>
      </c>
      <c r="G209" s="148">
        <v>0.41666666666666669</v>
      </c>
      <c r="H209" s="197">
        <v>0.60416666666666663</v>
      </c>
      <c r="I209" s="206"/>
      <c r="J209" s="221"/>
      <c r="K209" s="221"/>
      <c r="L209" s="221"/>
      <c r="M209" s="221"/>
      <c r="N209" s="221"/>
      <c r="O209" s="221"/>
      <c r="P209" s="310"/>
      <c r="Q209" s="221"/>
      <c r="R209" s="221"/>
      <c r="S209" s="221"/>
      <c r="T209" s="221"/>
      <c r="U209" s="221"/>
      <c r="V209" s="177"/>
      <c r="W209" s="155"/>
      <c r="X209" s="155"/>
      <c r="Y209" s="155"/>
      <c r="Z209" s="159"/>
    </row>
    <row r="210" spans="1:26" s="187" customFormat="1" ht="25" customHeight="1" x14ac:dyDescent="0.25">
      <c r="A210" s="168">
        <f t="shared" si="31"/>
        <v>44249</v>
      </c>
      <c r="B210" s="169">
        <f>+B208+DAY(1)</f>
        <v>44249</v>
      </c>
      <c r="C210" s="216" t="s">
        <v>94</v>
      </c>
      <c r="D210" s="146" t="s">
        <v>292</v>
      </c>
      <c r="E210" s="164" t="s">
        <v>178</v>
      </c>
      <c r="F210" s="146" t="s">
        <v>142</v>
      </c>
      <c r="G210" s="228">
        <v>0.79166666666666663</v>
      </c>
      <c r="H210" s="197"/>
      <c r="I210" s="147"/>
      <c r="J210" s="149"/>
      <c r="K210" s="170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67"/>
      <c r="W210" s="155"/>
      <c r="X210" s="155"/>
      <c r="Y210" s="155"/>
      <c r="Z210" s="159"/>
    </row>
    <row r="211" spans="1:26" s="187" customFormat="1" ht="25" customHeight="1" x14ac:dyDescent="0.25">
      <c r="A211" s="144">
        <f t="shared" si="31"/>
        <v>44250</v>
      </c>
      <c r="B211" s="145">
        <f>+B210+DAY(1)</f>
        <v>44250</v>
      </c>
      <c r="C211" s="188"/>
      <c r="D211" s="146"/>
      <c r="E211" s="164"/>
      <c r="F211" s="146"/>
      <c r="G211" s="228"/>
      <c r="H211" s="197"/>
      <c r="I211" s="147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67"/>
      <c r="W211" s="159"/>
      <c r="X211" s="159"/>
      <c r="Y211" s="159"/>
      <c r="Z211" s="159"/>
    </row>
    <row r="212" spans="1:26" s="167" customFormat="1" ht="25" customHeight="1" x14ac:dyDescent="0.25">
      <c r="A212" s="182">
        <f t="shared" si="31"/>
        <v>44251</v>
      </c>
      <c r="B212" s="183">
        <f>+B211+DAY(1)</f>
        <v>44251</v>
      </c>
      <c r="C212" s="220" t="s">
        <v>214</v>
      </c>
      <c r="D212" s="185"/>
      <c r="E212" s="164"/>
      <c r="F212" s="146"/>
      <c r="G212" s="149"/>
      <c r="H212" s="197"/>
      <c r="I212" s="186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W212" s="159"/>
      <c r="X212" s="159"/>
      <c r="Y212" s="159"/>
      <c r="Z212" s="155"/>
    </row>
    <row r="213" spans="1:26" s="167" customFormat="1" ht="25" customHeight="1" x14ac:dyDescent="0.25">
      <c r="A213" s="144">
        <f t="shared" si="31"/>
        <v>44252</v>
      </c>
      <c r="B213" s="145">
        <f t="shared" si="30"/>
        <v>44252</v>
      </c>
      <c r="C213" s="222"/>
      <c r="D213" s="153"/>
      <c r="E213" s="164"/>
      <c r="F213" s="146"/>
      <c r="G213" s="149"/>
      <c r="H213" s="197"/>
      <c r="I213" s="147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W213" s="159"/>
      <c r="X213" s="159"/>
      <c r="Y213" s="159"/>
      <c r="Z213" s="155"/>
    </row>
    <row r="214" spans="1:26" s="167" customFormat="1" ht="25" customHeight="1" x14ac:dyDescent="0.25">
      <c r="A214" s="156">
        <f t="shared" si="31"/>
        <v>44253</v>
      </c>
      <c r="B214" s="157">
        <f t="shared" si="30"/>
        <v>44253</v>
      </c>
      <c r="C214" s="146"/>
      <c r="D214" s="188"/>
      <c r="E214" s="164"/>
      <c r="F214" s="146"/>
      <c r="G214" s="149"/>
      <c r="H214" s="197"/>
      <c r="I214" s="147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W214" s="159"/>
      <c r="X214" s="159"/>
      <c r="Y214" s="159"/>
      <c r="Z214" s="155"/>
    </row>
    <row r="215" spans="1:26" s="167" customFormat="1" ht="25" customHeight="1" x14ac:dyDescent="0.25">
      <c r="A215" s="156">
        <f t="shared" si="31"/>
        <v>44254</v>
      </c>
      <c r="B215" s="157">
        <f t="shared" si="30"/>
        <v>44254</v>
      </c>
      <c r="C215" s="146" t="s">
        <v>329</v>
      </c>
      <c r="D215" s="146" t="s">
        <v>133</v>
      </c>
      <c r="E215" s="164" t="s">
        <v>189</v>
      </c>
      <c r="F215" s="146" t="s">
        <v>180</v>
      </c>
      <c r="G215" s="244">
        <v>0.45833333333333331</v>
      </c>
      <c r="H215" s="197"/>
      <c r="I215" s="147"/>
      <c r="J215" s="149"/>
      <c r="K215" s="149"/>
      <c r="L215" s="198"/>
      <c r="M215" s="149"/>
      <c r="N215" s="149"/>
      <c r="O215" s="149"/>
      <c r="P215" s="149"/>
      <c r="Q215" s="149"/>
      <c r="R215" s="149"/>
      <c r="S215" s="149"/>
      <c r="T215" s="149"/>
      <c r="U215" s="149"/>
      <c r="W215" s="159"/>
      <c r="X215" s="159"/>
      <c r="Y215" s="159"/>
      <c r="Z215" s="155"/>
    </row>
    <row r="216" spans="1:26" s="167" customFormat="1" ht="25" customHeight="1" x14ac:dyDescent="0.25">
      <c r="A216" s="162">
        <f t="shared" ref="A216" si="40">+B216</f>
        <v>44255</v>
      </c>
      <c r="B216" s="163">
        <f t="shared" si="30"/>
        <v>44255</v>
      </c>
      <c r="C216" s="188" t="s">
        <v>195</v>
      </c>
      <c r="D216" s="188"/>
      <c r="E216" s="164" t="s">
        <v>181</v>
      </c>
      <c r="F216" s="146" t="s">
        <v>142</v>
      </c>
      <c r="G216" s="228">
        <v>0.41666666666666669</v>
      </c>
      <c r="H216" s="197">
        <v>0.60416666666666663</v>
      </c>
      <c r="I216" s="147"/>
      <c r="J216" s="149"/>
      <c r="K216" s="149"/>
      <c r="L216" s="149"/>
      <c r="M216" s="149"/>
      <c r="N216" s="149"/>
      <c r="O216" s="149"/>
      <c r="P216" s="192"/>
      <c r="Q216" s="149"/>
      <c r="R216" s="149"/>
      <c r="S216" s="149"/>
      <c r="T216" s="149"/>
      <c r="U216" s="149"/>
      <c r="W216" s="159"/>
      <c r="X216" s="159"/>
      <c r="Y216" s="159"/>
      <c r="Z216" s="155"/>
    </row>
    <row r="217" spans="1:26" s="167" customFormat="1" ht="25" customHeight="1" x14ac:dyDescent="0.25">
      <c r="A217" s="162">
        <f>+B216</f>
        <v>44255</v>
      </c>
      <c r="B217" s="163">
        <f>+B215+DAY(1)</f>
        <v>44255</v>
      </c>
      <c r="C217" s="188" t="s">
        <v>195</v>
      </c>
      <c r="D217" s="188"/>
      <c r="E217" s="164" t="s">
        <v>181</v>
      </c>
      <c r="F217" s="146" t="s">
        <v>180</v>
      </c>
      <c r="G217" s="228">
        <v>0.41666666666666669</v>
      </c>
      <c r="H217" s="197">
        <v>0.60416666666666663</v>
      </c>
      <c r="I217" s="147"/>
      <c r="J217" s="149"/>
      <c r="K217" s="149"/>
      <c r="L217" s="149"/>
      <c r="M217" s="149"/>
      <c r="N217" s="149"/>
      <c r="O217" s="149"/>
      <c r="P217" s="192"/>
      <c r="Q217" s="149"/>
      <c r="R217" s="149"/>
      <c r="S217" s="149"/>
      <c r="T217" s="149"/>
      <c r="U217" s="149"/>
      <c r="W217" s="159"/>
      <c r="X217" s="159"/>
      <c r="Y217" s="159"/>
      <c r="Z217" s="155"/>
    </row>
    <row r="218" spans="1:26" s="167" customFormat="1" ht="25" customHeight="1" x14ac:dyDescent="0.25">
      <c r="A218" s="168">
        <f>+B218</f>
        <v>44256</v>
      </c>
      <c r="B218" s="169">
        <f t="shared" ref="B218:B220" si="41">+B216+DAY(1)</f>
        <v>44256</v>
      </c>
      <c r="C218" s="216" t="s">
        <v>108</v>
      </c>
      <c r="D218" s="146"/>
      <c r="E218" s="164" t="s">
        <v>181</v>
      </c>
      <c r="F218" s="146" t="s">
        <v>142</v>
      </c>
      <c r="G218" s="228">
        <v>0.75</v>
      </c>
      <c r="H218" s="197">
        <v>0.875</v>
      </c>
      <c r="I218" s="147"/>
      <c r="J218" s="149"/>
      <c r="K218" s="149"/>
      <c r="L218" s="149"/>
      <c r="M218" s="149"/>
      <c r="N218" s="149"/>
      <c r="O218" s="149"/>
      <c r="P218" s="149"/>
      <c r="Q218" s="149"/>
      <c r="R218" s="189"/>
      <c r="S218" s="149"/>
      <c r="T218" s="149"/>
      <c r="U218" s="149"/>
      <c r="W218" s="159"/>
      <c r="X218" s="159"/>
      <c r="Y218" s="159"/>
      <c r="Z218" s="155"/>
    </row>
    <row r="219" spans="1:26" s="167" customFormat="1" ht="25" customHeight="1" x14ac:dyDescent="0.25">
      <c r="A219" s="168">
        <f>+B219</f>
        <v>44256</v>
      </c>
      <c r="B219" s="169">
        <f t="shared" si="41"/>
        <v>44256</v>
      </c>
      <c r="C219" s="216" t="s">
        <v>108</v>
      </c>
      <c r="D219" s="146"/>
      <c r="E219" s="164" t="s">
        <v>181</v>
      </c>
      <c r="F219" s="146" t="s">
        <v>180</v>
      </c>
      <c r="G219" s="228">
        <v>0.75</v>
      </c>
      <c r="H219" s="197">
        <v>0.875</v>
      </c>
      <c r="I219" s="147"/>
      <c r="J219" s="149"/>
      <c r="K219" s="149"/>
      <c r="L219" s="149"/>
      <c r="M219" s="149"/>
      <c r="N219" s="149"/>
      <c r="O219" s="149"/>
      <c r="P219" s="149"/>
      <c r="Q219" s="149"/>
      <c r="R219" s="189"/>
      <c r="S219" s="149"/>
      <c r="T219" s="149"/>
      <c r="U219" s="149"/>
      <c r="W219" s="159"/>
      <c r="X219" s="159"/>
      <c r="Y219" s="159"/>
      <c r="Z219" s="155"/>
    </row>
    <row r="220" spans="1:26" s="167" customFormat="1" ht="25" customHeight="1" x14ac:dyDescent="0.25">
      <c r="A220" s="144">
        <f t="shared" ref="A220" si="42">+B220</f>
        <v>44257</v>
      </c>
      <c r="B220" s="145">
        <f t="shared" si="41"/>
        <v>44257</v>
      </c>
      <c r="C220" s="216"/>
      <c r="D220" s="216"/>
      <c r="E220" s="164"/>
      <c r="F220" s="146"/>
      <c r="G220" s="228"/>
      <c r="H220" s="197"/>
      <c r="I220" s="147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W220" s="159"/>
      <c r="X220" s="159"/>
      <c r="Y220" s="159"/>
      <c r="Z220" s="155"/>
    </row>
    <row r="221" spans="1:26" s="167" customFormat="1" ht="25" customHeight="1" x14ac:dyDescent="0.25">
      <c r="A221" s="144">
        <f>+B221</f>
        <v>44258</v>
      </c>
      <c r="B221" s="145">
        <f>+B220+DAY(1)</f>
        <v>44258</v>
      </c>
      <c r="C221" s="152"/>
      <c r="E221" s="164"/>
      <c r="F221" s="146"/>
      <c r="G221" s="149"/>
      <c r="H221" s="197"/>
      <c r="I221" s="147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W221" s="159"/>
      <c r="X221" s="159"/>
      <c r="Y221" s="159"/>
      <c r="Z221" s="155"/>
    </row>
    <row r="222" spans="1:26" s="167" customFormat="1" ht="25" customHeight="1" x14ac:dyDescent="0.25">
      <c r="A222" s="201">
        <f t="shared" si="31"/>
        <v>44259</v>
      </c>
      <c r="B222" s="202">
        <f>+B221+DAY(1)</f>
        <v>44259</v>
      </c>
      <c r="C222" s="203" t="s">
        <v>172</v>
      </c>
      <c r="D222" s="204"/>
      <c r="E222" s="164"/>
      <c r="F222" s="146"/>
      <c r="G222" s="149"/>
      <c r="H222" s="197"/>
      <c r="I222" s="186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W222" s="159"/>
      <c r="X222" s="159"/>
      <c r="Y222" s="159"/>
      <c r="Z222" s="155"/>
    </row>
    <row r="223" spans="1:26" s="167" customFormat="1" ht="25" customHeight="1" x14ac:dyDescent="0.25">
      <c r="A223" s="156">
        <f t="shared" si="31"/>
        <v>44260</v>
      </c>
      <c r="B223" s="157">
        <f>+B222+DAY(1)</f>
        <v>44260</v>
      </c>
      <c r="C223" s="160"/>
      <c r="D223" s="146"/>
      <c r="E223" s="164"/>
      <c r="F223" s="146"/>
      <c r="G223" s="147"/>
      <c r="H223" s="148"/>
      <c r="I223" s="147"/>
      <c r="J223" s="147"/>
      <c r="K223" s="147"/>
      <c r="L223" s="147"/>
      <c r="M223" s="149"/>
      <c r="N223" s="149"/>
      <c r="O223" s="149"/>
      <c r="P223" s="149"/>
      <c r="Q223" s="149"/>
      <c r="R223" s="149"/>
      <c r="S223" s="149"/>
      <c r="T223" s="149"/>
      <c r="U223" s="149"/>
      <c r="W223" s="159"/>
      <c r="X223" s="159"/>
      <c r="Y223" s="159"/>
      <c r="Z223" s="155"/>
    </row>
    <row r="224" spans="1:26" s="167" customFormat="1" ht="25" customHeight="1" x14ac:dyDescent="0.25">
      <c r="A224" s="144">
        <f t="shared" si="31"/>
        <v>44261</v>
      </c>
      <c r="B224" s="145">
        <f>+B223+DAY(1)</f>
        <v>44261</v>
      </c>
      <c r="C224" s="146" t="s">
        <v>197</v>
      </c>
      <c r="D224" s="153"/>
      <c r="E224" s="164" t="s">
        <v>179</v>
      </c>
      <c r="F224" s="146" t="s">
        <v>142</v>
      </c>
      <c r="G224" s="228">
        <v>0.41666666666666669</v>
      </c>
      <c r="H224" s="197"/>
      <c r="I224" s="147"/>
      <c r="J224" s="149"/>
      <c r="K224" s="149"/>
      <c r="L224" s="149"/>
      <c r="M224" s="149"/>
      <c r="N224" s="149"/>
      <c r="O224" s="149"/>
      <c r="P224" s="192"/>
      <c r="Q224" s="149"/>
      <c r="R224" s="149"/>
      <c r="S224" s="149"/>
      <c r="T224" s="149"/>
      <c r="U224" s="149"/>
      <c r="W224" s="155"/>
      <c r="X224" s="155"/>
      <c r="Y224" s="155"/>
      <c r="Z224" s="155"/>
    </row>
    <row r="225" spans="1:33" s="167" customFormat="1" ht="25" customHeight="1" x14ac:dyDescent="0.25">
      <c r="A225" s="144">
        <f>+B224</f>
        <v>44261</v>
      </c>
      <c r="B225" s="145">
        <f t="shared" ref="B225:B228" si="43">+B223+DAY(1)</f>
        <v>44261</v>
      </c>
      <c r="C225" s="146" t="s">
        <v>197</v>
      </c>
      <c r="D225" s="153"/>
      <c r="E225" s="164" t="s">
        <v>179</v>
      </c>
      <c r="F225" s="146" t="s">
        <v>180</v>
      </c>
      <c r="G225" s="228">
        <v>0.5</v>
      </c>
      <c r="H225" s="197">
        <v>0.625</v>
      </c>
      <c r="I225" s="147"/>
      <c r="J225" s="149"/>
      <c r="K225" s="149"/>
      <c r="L225" s="149"/>
      <c r="M225" s="149"/>
      <c r="N225" s="149"/>
      <c r="O225" s="149"/>
      <c r="P225" s="192"/>
      <c r="Q225" s="149"/>
      <c r="R225" s="149"/>
      <c r="S225" s="149"/>
      <c r="T225" s="149"/>
      <c r="U225" s="149"/>
      <c r="W225" s="155"/>
      <c r="X225" s="155"/>
      <c r="Y225" s="155"/>
      <c r="Z225" s="155"/>
    </row>
    <row r="226" spans="1:33" s="167" customFormat="1" ht="25" customHeight="1" x14ac:dyDescent="0.25">
      <c r="A226" s="162">
        <f t="shared" si="31"/>
        <v>44262</v>
      </c>
      <c r="B226" s="212">
        <f t="shared" si="43"/>
        <v>44262</v>
      </c>
      <c r="C226" s="146" t="s">
        <v>313</v>
      </c>
      <c r="D226" s="146" t="s">
        <v>286</v>
      </c>
      <c r="E226" s="147">
        <v>4</v>
      </c>
      <c r="F226" s="146" t="s">
        <v>142</v>
      </c>
      <c r="G226" s="228">
        <v>0.41666666666666669</v>
      </c>
      <c r="H226" s="197"/>
      <c r="I226" s="147"/>
      <c r="J226" s="149"/>
      <c r="K226" s="170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W226" s="155"/>
      <c r="X226" s="155"/>
      <c r="Y226" s="155"/>
      <c r="Z226" s="155"/>
    </row>
    <row r="227" spans="1:33" s="167" customFormat="1" ht="25" customHeight="1" x14ac:dyDescent="0.25">
      <c r="A227" s="162">
        <f t="shared" ref="A227" si="44">+B227</f>
        <v>44262</v>
      </c>
      <c r="B227" s="212">
        <f t="shared" si="43"/>
        <v>44262</v>
      </c>
      <c r="C227" s="146" t="s">
        <v>94</v>
      </c>
      <c r="D227" s="146" t="s">
        <v>57</v>
      </c>
      <c r="E227" s="147">
        <v>4</v>
      </c>
      <c r="F227" s="146" t="s">
        <v>142</v>
      </c>
      <c r="G227" s="228">
        <v>0.5625</v>
      </c>
      <c r="H227" s="197"/>
      <c r="I227" s="147"/>
      <c r="J227" s="149"/>
      <c r="K227" s="170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W227" s="155"/>
      <c r="X227" s="155"/>
      <c r="Y227" s="155"/>
      <c r="Z227" s="155"/>
    </row>
    <row r="228" spans="1:33" s="167" customFormat="1" ht="25" customHeight="1" x14ac:dyDescent="0.25">
      <c r="A228" s="168">
        <f t="shared" si="31"/>
        <v>44263</v>
      </c>
      <c r="B228" s="169">
        <f t="shared" si="43"/>
        <v>44263</v>
      </c>
      <c r="C228" s="146" t="s">
        <v>338</v>
      </c>
      <c r="D228" s="146" t="s">
        <v>288</v>
      </c>
      <c r="E228" s="164" t="s">
        <v>198</v>
      </c>
      <c r="F228" s="146" t="s">
        <v>142</v>
      </c>
      <c r="G228" s="228">
        <v>0.8125</v>
      </c>
      <c r="H228" s="197"/>
      <c r="I228" s="147"/>
      <c r="J228" s="181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W228" s="155"/>
      <c r="X228" s="155"/>
      <c r="Y228" s="155"/>
      <c r="Z228" s="155"/>
      <c r="AG228" s="223"/>
    </row>
    <row r="229" spans="1:33" s="167" customFormat="1" ht="25" customHeight="1" x14ac:dyDescent="0.25">
      <c r="A229" s="168">
        <f t="shared" ref="A229:A232" si="45">+B229</f>
        <v>44264</v>
      </c>
      <c r="B229" s="169">
        <f>+B228+DAY(1)</f>
        <v>44264</v>
      </c>
      <c r="C229" s="146" t="s">
        <v>101</v>
      </c>
      <c r="D229" s="146" t="s">
        <v>72</v>
      </c>
      <c r="E229" s="164" t="s">
        <v>178</v>
      </c>
      <c r="F229" s="146" t="s">
        <v>142</v>
      </c>
      <c r="G229" s="228">
        <v>0.8125</v>
      </c>
      <c r="H229" s="197"/>
      <c r="I229" s="147"/>
      <c r="J229" s="181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W229" s="155"/>
      <c r="X229" s="155"/>
      <c r="Y229" s="155"/>
      <c r="Z229" s="155"/>
      <c r="AG229" s="223"/>
    </row>
    <row r="230" spans="1:33" s="30" customFormat="1" ht="25" customHeight="1" x14ac:dyDescent="0.25">
      <c r="A230" s="144">
        <f t="shared" si="45"/>
        <v>44265</v>
      </c>
      <c r="B230" s="145">
        <f t="shared" ref="B230:B234" si="46">+B229+DAY(1)</f>
        <v>44265</v>
      </c>
      <c r="C230" s="146"/>
      <c r="D230" s="146"/>
      <c r="E230" s="164"/>
      <c r="F230" s="146"/>
      <c r="G230" s="228"/>
      <c r="H230" s="197"/>
      <c r="I230" s="147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W230" s="155"/>
      <c r="X230" s="155"/>
      <c r="Y230" s="155"/>
      <c r="Z230" s="155"/>
    </row>
    <row r="231" spans="1:33" s="30" customFormat="1" ht="25" customHeight="1" x14ac:dyDescent="0.25">
      <c r="A231" s="144">
        <f t="shared" si="45"/>
        <v>44266</v>
      </c>
      <c r="B231" s="145">
        <f t="shared" si="46"/>
        <v>44266</v>
      </c>
      <c r="C231" s="146"/>
      <c r="D231" s="146"/>
      <c r="E231" s="164"/>
      <c r="F231" s="146"/>
      <c r="G231" s="228"/>
      <c r="H231" s="197"/>
      <c r="I231" s="147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W231" s="155"/>
      <c r="X231" s="155"/>
      <c r="Y231" s="155"/>
      <c r="Z231" s="155"/>
    </row>
    <row r="232" spans="1:33" s="30" customFormat="1" ht="25" customHeight="1" x14ac:dyDescent="0.25">
      <c r="A232" s="144">
        <f t="shared" si="45"/>
        <v>44267</v>
      </c>
      <c r="B232" s="145">
        <f t="shared" si="46"/>
        <v>44267</v>
      </c>
      <c r="C232" s="146" t="s">
        <v>35</v>
      </c>
      <c r="D232" s="146"/>
      <c r="E232" s="147">
        <v>7</v>
      </c>
      <c r="F232" s="146" t="s">
        <v>142</v>
      </c>
      <c r="G232" s="148">
        <v>0.6875</v>
      </c>
      <c r="H232" s="197"/>
      <c r="I232" s="147"/>
      <c r="J232" s="149"/>
      <c r="K232" s="149"/>
      <c r="L232" s="149"/>
      <c r="M232" s="149"/>
      <c r="N232" s="149"/>
      <c r="O232" s="149"/>
      <c r="P232" s="149"/>
      <c r="Q232" s="149"/>
      <c r="R232" s="149"/>
      <c r="S232" s="284"/>
      <c r="T232" s="149"/>
      <c r="U232" s="149"/>
      <c r="W232" s="155"/>
      <c r="X232" s="155"/>
      <c r="Y232" s="155"/>
      <c r="Z232" s="155"/>
    </row>
    <row r="233" spans="1:33" s="187" customFormat="1" ht="25" customHeight="1" x14ac:dyDescent="0.25">
      <c r="A233" s="156">
        <f t="shared" si="31"/>
        <v>44268</v>
      </c>
      <c r="B233" s="145">
        <f t="shared" si="46"/>
        <v>44268</v>
      </c>
      <c r="C233" s="229" t="s">
        <v>108</v>
      </c>
      <c r="D233" s="146"/>
      <c r="E233" s="206" t="s">
        <v>145</v>
      </c>
      <c r="F233" s="146" t="s">
        <v>142</v>
      </c>
      <c r="G233" s="228">
        <v>0.41666666666666669</v>
      </c>
      <c r="H233" s="197"/>
      <c r="I233" s="147"/>
      <c r="J233" s="149"/>
      <c r="K233" s="149"/>
      <c r="L233" s="149"/>
      <c r="M233" s="149"/>
      <c r="N233" s="149"/>
      <c r="O233" s="149"/>
      <c r="P233" s="149"/>
      <c r="Q233" s="149"/>
      <c r="R233" s="189"/>
      <c r="S233" s="149"/>
      <c r="T233" s="149"/>
      <c r="U233" s="149"/>
      <c r="V233" s="167"/>
      <c r="W233" s="155"/>
      <c r="X233" s="155"/>
      <c r="Y233" s="155"/>
      <c r="Z233" s="159"/>
    </row>
    <row r="234" spans="1:33" s="187" customFormat="1" ht="25" customHeight="1" x14ac:dyDescent="0.25">
      <c r="A234" s="162">
        <f t="shared" si="31"/>
        <v>44269</v>
      </c>
      <c r="B234" s="212">
        <f t="shared" si="46"/>
        <v>44269</v>
      </c>
      <c r="C234" s="216" t="s">
        <v>343</v>
      </c>
      <c r="D234" s="146" t="s">
        <v>57</v>
      </c>
      <c r="E234" s="164" t="s">
        <v>189</v>
      </c>
      <c r="F234" s="146" t="s">
        <v>142</v>
      </c>
      <c r="G234" s="228">
        <v>0.41666666666666669</v>
      </c>
      <c r="H234" s="197"/>
      <c r="I234" s="147"/>
      <c r="J234" s="181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67"/>
      <c r="W234" s="155"/>
      <c r="X234" s="155"/>
      <c r="Y234" s="155"/>
      <c r="Z234" s="159"/>
    </row>
    <row r="235" spans="1:33" s="187" customFormat="1" ht="25" customHeight="1" x14ac:dyDescent="0.25">
      <c r="A235" s="162">
        <f>+B234</f>
        <v>44269</v>
      </c>
      <c r="B235" s="212">
        <f>+B233+DAY(1)</f>
        <v>44269</v>
      </c>
      <c r="C235" s="216" t="s">
        <v>90</v>
      </c>
      <c r="D235" s="146" t="s">
        <v>3</v>
      </c>
      <c r="E235" s="164" t="s">
        <v>189</v>
      </c>
      <c r="F235" s="146" t="s">
        <v>142</v>
      </c>
      <c r="G235" s="228">
        <v>0.5625</v>
      </c>
      <c r="H235" s="197"/>
      <c r="I235" s="147"/>
      <c r="J235" s="181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67"/>
      <c r="W235" s="155"/>
      <c r="X235" s="155"/>
      <c r="Y235" s="155"/>
      <c r="Z235" s="159"/>
    </row>
    <row r="236" spans="1:33" s="187" customFormat="1" ht="25" customHeight="1" x14ac:dyDescent="0.25">
      <c r="A236" s="168">
        <f t="shared" si="31"/>
        <v>44270</v>
      </c>
      <c r="B236" s="169">
        <f>+B234+DAY(1)</f>
        <v>44270</v>
      </c>
      <c r="C236" s="146" t="s">
        <v>197</v>
      </c>
      <c r="D236" s="153"/>
      <c r="E236" s="164" t="s">
        <v>181</v>
      </c>
      <c r="F236" s="146" t="s">
        <v>142</v>
      </c>
      <c r="G236" s="228">
        <v>0.75</v>
      </c>
      <c r="H236" s="197">
        <v>0.875</v>
      </c>
      <c r="I236" s="147"/>
      <c r="J236" s="149"/>
      <c r="K236" s="149"/>
      <c r="L236" s="149"/>
      <c r="M236" s="149"/>
      <c r="N236" s="149"/>
      <c r="O236" s="149"/>
      <c r="P236" s="192"/>
      <c r="Q236" s="149"/>
      <c r="R236" s="149"/>
      <c r="S236" s="149"/>
      <c r="T236" s="149"/>
      <c r="U236" s="149"/>
      <c r="V236" s="167"/>
      <c r="W236" s="155"/>
      <c r="X236" s="155"/>
      <c r="Y236" s="155"/>
      <c r="Z236" s="159"/>
    </row>
    <row r="237" spans="1:33" s="187" customFormat="1" ht="25" customHeight="1" x14ac:dyDescent="0.25">
      <c r="A237" s="168">
        <f t="shared" ref="A237" si="47">+B237</f>
        <v>44270</v>
      </c>
      <c r="B237" s="169">
        <f>+B235+DAY(1)</f>
        <v>44270</v>
      </c>
      <c r="C237" s="146" t="s">
        <v>197</v>
      </c>
      <c r="D237" s="153"/>
      <c r="E237" s="164" t="s">
        <v>181</v>
      </c>
      <c r="F237" s="146" t="s">
        <v>180</v>
      </c>
      <c r="G237" s="228">
        <v>0.75</v>
      </c>
      <c r="H237" s="197">
        <v>0.875</v>
      </c>
      <c r="I237" s="147"/>
      <c r="J237" s="149"/>
      <c r="K237" s="149"/>
      <c r="L237" s="149"/>
      <c r="M237" s="149"/>
      <c r="N237" s="149"/>
      <c r="O237" s="149"/>
      <c r="P237" s="192"/>
      <c r="Q237" s="149"/>
      <c r="R237" s="149"/>
      <c r="S237" s="149"/>
      <c r="T237" s="149"/>
      <c r="U237" s="149"/>
      <c r="V237" s="167"/>
      <c r="W237" s="155"/>
      <c r="X237" s="155"/>
      <c r="Y237" s="155"/>
      <c r="Z237" s="159"/>
    </row>
    <row r="238" spans="1:33" s="187" customFormat="1" ht="25" customHeight="1" x14ac:dyDescent="0.25">
      <c r="A238" s="156">
        <f t="shared" si="31"/>
        <v>44271</v>
      </c>
      <c r="B238" s="145">
        <f>+B236+DAY(1)</f>
        <v>44271</v>
      </c>
      <c r="C238" s="146"/>
      <c r="D238" s="146"/>
      <c r="E238" s="164"/>
      <c r="F238" s="146"/>
      <c r="G238" s="228"/>
      <c r="H238" s="197"/>
      <c r="I238" s="147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67"/>
      <c r="W238" s="159"/>
      <c r="X238" s="159"/>
      <c r="Y238" s="159"/>
      <c r="Z238" s="159"/>
    </row>
    <row r="239" spans="1:33" s="187" customFormat="1" ht="25" customHeight="1" x14ac:dyDescent="0.25">
      <c r="A239" s="182">
        <f t="shared" ref="A239:A311" si="48">+B239</f>
        <v>44272</v>
      </c>
      <c r="B239" s="183">
        <f t="shared" ref="B239:B299" si="49">+B238+DAY(1)</f>
        <v>44272</v>
      </c>
      <c r="C239" s="184" t="s">
        <v>308</v>
      </c>
      <c r="D239" s="185"/>
      <c r="E239" s="164"/>
      <c r="F239" s="146"/>
      <c r="G239" s="228"/>
      <c r="H239" s="197"/>
      <c r="I239" s="186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67"/>
      <c r="W239" s="155"/>
      <c r="X239" s="155"/>
      <c r="Y239" s="155"/>
      <c r="Z239" s="159"/>
    </row>
    <row r="240" spans="1:33" s="187" customFormat="1" ht="25" customHeight="1" x14ac:dyDescent="0.25">
      <c r="A240" s="144">
        <f t="shared" si="48"/>
        <v>44273</v>
      </c>
      <c r="B240" s="145">
        <f>+B239+DAY(1)</f>
        <v>44273</v>
      </c>
      <c r="C240" s="146"/>
      <c r="D240" s="146"/>
      <c r="E240" s="164"/>
      <c r="F240" s="146"/>
      <c r="G240" s="228"/>
      <c r="H240" s="224"/>
      <c r="I240" s="206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5"/>
      <c r="W240" s="155"/>
      <c r="X240" s="155"/>
      <c r="Y240" s="155"/>
      <c r="Z240" s="159"/>
    </row>
    <row r="241" spans="1:26" s="187" customFormat="1" ht="25" customHeight="1" x14ac:dyDescent="0.25">
      <c r="A241" s="193">
        <f t="shared" si="48"/>
        <v>44274</v>
      </c>
      <c r="B241" s="194">
        <f>+B240+DAY(1)</f>
        <v>44274</v>
      </c>
      <c r="C241" s="195" t="s">
        <v>247</v>
      </c>
      <c r="D241" s="196"/>
      <c r="E241" s="206"/>
      <c r="F241" s="219"/>
      <c r="G241" s="246"/>
      <c r="H241" s="224"/>
      <c r="I241" s="226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5"/>
      <c r="W241" s="155"/>
      <c r="X241" s="155"/>
      <c r="Y241" s="155"/>
      <c r="Z241" s="159"/>
    </row>
    <row r="242" spans="1:26" s="187" customFormat="1" ht="25" customHeight="1" x14ac:dyDescent="0.25">
      <c r="A242" s="156">
        <f t="shared" si="48"/>
        <v>44275</v>
      </c>
      <c r="B242" s="157">
        <f t="shared" si="49"/>
        <v>44275</v>
      </c>
      <c r="C242" s="160" t="s">
        <v>154</v>
      </c>
      <c r="D242" s="146"/>
      <c r="E242" s="206" t="s">
        <v>143</v>
      </c>
      <c r="F242" s="146" t="s">
        <v>142</v>
      </c>
      <c r="G242" s="246"/>
      <c r="H242" s="197"/>
      <c r="I242" s="147"/>
      <c r="J242" s="149"/>
      <c r="K242" s="149"/>
      <c r="L242" s="149"/>
      <c r="M242" s="149"/>
      <c r="N242" s="149"/>
      <c r="O242" s="149"/>
      <c r="P242" s="192"/>
      <c r="Q242" s="149"/>
      <c r="R242" s="149"/>
      <c r="S242" s="149"/>
      <c r="T242" s="149"/>
      <c r="U242" s="149"/>
      <c r="V242" s="167"/>
      <c r="W242" s="155"/>
      <c r="X242" s="155"/>
      <c r="Y242" s="155"/>
      <c r="Z242" s="159"/>
    </row>
    <row r="243" spans="1:26" s="187" customFormat="1" ht="25" customHeight="1" x14ac:dyDescent="0.25">
      <c r="A243" s="211">
        <f t="shared" si="48"/>
        <v>44276</v>
      </c>
      <c r="B243" s="212">
        <f t="shared" si="49"/>
        <v>44276</v>
      </c>
      <c r="C243" s="160" t="s">
        <v>154</v>
      </c>
      <c r="D243" s="146"/>
      <c r="E243" s="206" t="s">
        <v>145</v>
      </c>
      <c r="F243" s="146" t="s">
        <v>142</v>
      </c>
      <c r="G243" s="246"/>
      <c r="H243" s="197"/>
      <c r="I243" s="147"/>
      <c r="J243" s="149"/>
      <c r="K243" s="149"/>
      <c r="L243" s="149"/>
      <c r="M243" s="149"/>
      <c r="N243" s="149"/>
      <c r="O243" s="149"/>
      <c r="P243" s="192"/>
      <c r="Q243" s="149"/>
      <c r="R243" s="149"/>
      <c r="S243" s="149"/>
      <c r="T243" s="149"/>
      <c r="U243" s="149"/>
      <c r="V243" s="167"/>
      <c r="W243" s="159"/>
      <c r="X243" s="159"/>
      <c r="Y243" s="159"/>
      <c r="Z243" s="159"/>
    </row>
    <row r="244" spans="1:26" s="187" customFormat="1" ht="25" customHeight="1" x14ac:dyDescent="0.25">
      <c r="A244" s="168">
        <f t="shared" si="48"/>
        <v>44277</v>
      </c>
      <c r="B244" s="169">
        <f t="shared" si="49"/>
        <v>44277</v>
      </c>
      <c r="C244" s="153" t="s">
        <v>94</v>
      </c>
      <c r="D244" s="153" t="s">
        <v>298</v>
      </c>
      <c r="E244" s="164" t="s">
        <v>189</v>
      </c>
      <c r="F244" s="146" t="s">
        <v>142</v>
      </c>
      <c r="G244" s="228">
        <v>0.79166666666666663</v>
      </c>
      <c r="H244" s="197"/>
      <c r="I244" s="147"/>
      <c r="J244" s="149"/>
      <c r="K244" s="170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67"/>
      <c r="W244" s="159"/>
      <c r="X244" s="159"/>
      <c r="Y244" s="159"/>
      <c r="Z244" s="159"/>
    </row>
    <row r="245" spans="1:26" s="187" customFormat="1" ht="25" customHeight="1" x14ac:dyDescent="0.25">
      <c r="A245" s="168">
        <f>+B245</f>
        <v>44277</v>
      </c>
      <c r="B245" s="169">
        <f>+B243+DAY(1)</f>
        <v>44277</v>
      </c>
      <c r="C245" s="153" t="s">
        <v>94</v>
      </c>
      <c r="D245" s="153" t="s">
        <v>299</v>
      </c>
      <c r="E245" s="164" t="s">
        <v>192</v>
      </c>
      <c r="F245" s="146" t="s">
        <v>142</v>
      </c>
      <c r="G245" s="228">
        <v>0.79166666666666663</v>
      </c>
      <c r="H245" s="197"/>
      <c r="I245" s="147"/>
      <c r="J245" s="149"/>
      <c r="K245" s="170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67"/>
      <c r="W245" s="159"/>
      <c r="X245" s="159"/>
      <c r="Y245" s="159"/>
      <c r="Z245" s="159"/>
    </row>
    <row r="246" spans="1:26" s="187" customFormat="1" ht="25" customHeight="1" x14ac:dyDescent="0.25">
      <c r="A246" s="168">
        <f t="shared" si="48"/>
        <v>44278</v>
      </c>
      <c r="B246" s="169">
        <f>+B244+DAY(1)</f>
        <v>44278</v>
      </c>
      <c r="C246" s="146" t="s">
        <v>324</v>
      </c>
      <c r="D246" s="153" t="s">
        <v>318</v>
      </c>
      <c r="E246" s="164" t="s">
        <v>293</v>
      </c>
      <c r="F246" s="146" t="s">
        <v>142</v>
      </c>
      <c r="G246" s="228">
        <v>0.79166666666666663</v>
      </c>
      <c r="H246" s="197"/>
      <c r="I246" s="147"/>
      <c r="J246" s="149"/>
      <c r="K246" s="170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67"/>
      <c r="W246" s="159"/>
      <c r="X246" s="159"/>
      <c r="Y246" s="159"/>
      <c r="Z246" s="159"/>
    </row>
    <row r="247" spans="1:26" s="187" customFormat="1" ht="25" customHeight="1" x14ac:dyDescent="0.25">
      <c r="A247" s="144">
        <f t="shared" si="48"/>
        <v>44279</v>
      </c>
      <c r="B247" s="145">
        <f t="shared" si="49"/>
        <v>44279</v>
      </c>
      <c r="C247" s="160"/>
      <c r="D247" s="146"/>
      <c r="E247" s="206"/>
      <c r="F247" s="146"/>
      <c r="G247" s="149"/>
      <c r="H247" s="197"/>
      <c r="I247" s="147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67"/>
      <c r="W247" s="159"/>
      <c r="X247" s="159"/>
      <c r="Y247" s="159"/>
      <c r="Z247" s="159"/>
    </row>
    <row r="248" spans="1:26" s="187" customFormat="1" ht="25" customHeight="1" x14ac:dyDescent="0.25">
      <c r="A248" s="144">
        <f>+B248</f>
        <v>44280</v>
      </c>
      <c r="B248" s="145">
        <f>+B247+DAY(1)</f>
        <v>44280</v>
      </c>
      <c r="C248" s="146"/>
      <c r="D248" s="146"/>
      <c r="E248" s="164"/>
      <c r="F248" s="165"/>
      <c r="G248" s="148"/>
      <c r="H248" s="197"/>
      <c r="I248" s="147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67"/>
      <c r="W248" s="159"/>
      <c r="X248" s="159"/>
      <c r="Y248" s="159"/>
      <c r="Z248" s="159"/>
    </row>
    <row r="249" spans="1:26" s="187" customFormat="1" ht="25" customHeight="1" x14ac:dyDescent="0.25">
      <c r="A249" s="144">
        <f t="shared" si="48"/>
        <v>44281</v>
      </c>
      <c r="B249" s="145">
        <f t="shared" ref="B249:B250" si="50">+B248+DAY(1)</f>
        <v>44281</v>
      </c>
      <c r="C249" s="146"/>
      <c r="D249" s="146"/>
      <c r="E249" s="164"/>
      <c r="F249" s="146"/>
      <c r="G249" s="149"/>
      <c r="H249" s="197"/>
      <c r="I249" s="147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67"/>
      <c r="W249" s="159"/>
      <c r="X249" s="159"/>
      <c r="Y249" s="159"/>
      <c r="Z249" s="159"/>
    </row>
    <row r="250" spans="1:26" s="187" customFormat="1" ht="25" customHeight="1" x14ac:dyDescent="0.25">
      <c r="A250" s="144">
        <f t="shared" si="48"/>
        <v>44282</v>
      </c>
      <c r="B250" s="145">
        <f t="shared" si="50"/>
        <v>44282</v>
      </c>
      <c r="C250" s="146" t="s">
        <v>330</v>
      </c>
      <c r="D250" s="146" t="s">
        <v>133</v>
      </c>
      <c r="E250" s="164" t="s">
        <v>178</v>
      </c>
      <c r="F250" s="146" t="s">
        <v>180</v>
      </c>
      <c r="G250" s="228">
        <v>0.45833333333333331</v>
      </c>
      <c r="H250" s="197"/>
      <c r="I250" s="147"/>
      <c r="J250" s="149"/>
      <c r="K250" s="149"/>
      <c r="L250" s="198"/>
      <c r="M250" s="149"/>
      <c r="N250" s="149"/>
      <c r="O250" s="149"/>
      <c r="P250" s="149"/>
      <c r="Q250" s="149"/>
      <c r="R250" s="149"/>
      <c r="S250" s="149"/>
      <c r="T250" s="149"/>
      <c r="U250" s="149"/>
      <c r="V250" s="167"/>
      <c r="W250" s="159"/>
      <c r="X250" s="159"/>
      <c r="Y250" s="159"/>
      <c r="Z250" s="159"/>
    </row>
    <row r="251" spans="1:26" s="187" customFormat="1" ht="25" customHeight="1" x14ac:dyDescent="0.25">
      <c r="A251" s="144">
        <f>+B250</f>
        <v>44282</v>
      </c>
      <c r="B251" s="145">
        <f t="shared" ref="B251:B254" si="51">+B249+DAY(1)</f>
        <v>44282</v>
      </c>
      <c r="C251" s="146" t="s">
        <v>185</v>
      </c>
      <c r="D251" s="146" t="s">
        <v>134</v>
      </c>
      <c r="E251" s="164" t="s">
        <v>187</v>
      </c>
      <c r="F251" s="146" t="s">
        <v>180</v>
      </c>
      <c r="G251" s="228">
        <v>0.58333333333333337</v>
      </c>
      <c r="H251" s="197"/>
      <c r="I251" s="147"/>
      <c r="J251" s="149"/>
      <c r="K251" s="149"/>
      <c r="L251" s="198"/>
      <c r="M251" s="149"/>
      <c r="N251" s="149"/>
      <c r="O251" s="149"/>
      <c r="P251" s="149"/>
      <c r="Q251" s="149"/>
      <c r="R251" s="149"/>
      <c r="S251" s="149"/>
      <c r="T251" s="149"/>
      <c r="U251" s="149"/>
      <c r="V251" s="167"/>
      <c r="W251" s="159"/>
      <c r="X251" s="159"/>
      <c r="Y251" s="159"/>
      <c r="Z251" s="159"/>
    </row>
    <row r="252" spans="1:26" s="13" customFormat="1" ht="25" customHeight="1" x14ac:dyDescent="0.25">
      <c r="A252" s="211">
        <f t="shared" si="48"/>
        <v>44283</v>
      </c>
      <c r="B252" s="212">
        <f t="shared" si="51"/>
        <v>44283</v>
      </c>
      <c r="C252" s="146" t="s">
        <v>314</v>
      </c>
      <c r="D252" s="146" t="s">
        <v>183</v>
      </c>
      <c r="E252" s="147">
        <v>5</v>
      </c>
      <c r="F252" s="146" t="s">
        <v>142</v>
      </c>
      <c r="G252" s="228">
        <v>0.41666666666666669</v>
      </c>
      <c r="H252" s="197"/>
      <c r="I252" s="147"/>
      <c r="J252" s="149"/>
      <c r="K252" s="170"/>
      <c r="L252" s="149"/>
      <c r="M252" s="149"/>
      <c r="N252" s="149"/>
      <c r="O252" s="149"/>
      <c r="P252" s="149"/>
      <c r="Q252" s="149"/>
      <c r="R252" s="147"/>
      <c r="S252" s="149"/>
      <c r="T252" s="149"/>
      <c r="U252" s="149"/>
      <c r="V252" s="30"/>
      <c r="W252" s="159"/>
      <c r="X252" s="159"/>
      <c r="Y252" s="159"/>
      <c r="Z252" s="159"/>
    </row>
    <row r="253" spans="1:26" s="13" customFormat="1" ht="25" customHeight="1" x14ac:dyDescent="0.25">
      <c r="A253" s="211">
        <f t="shared" ref="A253" si="52">+B253</f>
        <v>44283</v>
      </c>
      <c r="B253" s="212">
        <f t="shared" si="51"/>
        <v>44283</v>
      </c>
      <c r="C253" s="146" t="s">
        <v>94</v>
      </c>
      <c r="D253" s="146" t="s">
        <v>3</v>
      </c>
      <c r="E253" s="147">
        <v>5</v>
      </c>
      <c r="F253" s="146" t="s">
        <v>142</v>
      </c>
      <c r="G253" s="228">
        <v>0.5625</v>
      </c>
      <c r="H253" s="197"/>
      <c r="I253" s="147"/>
      <c r="J253" s="149"/>
      <c r="K253" s="170"/>
      <c r="L253" s="149"/>
      <c r="M253" s="149"/>
      <c r="N253" s="149"/>
      <c r="O253" s="149"/>
      <c r="P253" s="149"/>
      <c r="Q253" s="149"/>
      <c r="R253" s="147"/>
      <c r="S253" s="149"/>
      <c r="T253" s="149"/>
      <c r="U253" s="149"/>
      <c r="V253" s="30"/>
      <c r="W253" s="159"/>
      <c r="X253" s="159"/>
      <c r="Y253" s="159"/>
      <c r="Z253" s="159"/>
    </row>
    <row r="254" spans="1:26" s="13" customFormat="1" ht="25" customHeight="1" x14ac:dyDescent="0.25">
      <c r="A254" s="168">
        <f t="shared" si="48"/>
        <v>44284</v>
      </c>
      <c r="B254" s="169">
        <f t="shared" si="51"/>
        <v>44284</v>
      </c>
      <c r="C254" s="146" t="s">
        <v>17</v>
      </c>
      <c r="D254" s="219"/>
      <c r="E254" s="147"/>
      <c r="F254" s="146" t="s">
        <v>180</v>
      </c>
      <c r="G254" s="148">
        <v>0.79166666666666663</v>
      </c>
      <c r="H254" s="197"/>
      <c r="I254" s="147"/>
      <c r="J254" s="149"/>
      <c r="K254" s="149"/>
      <c r="L254" s="149"/>
      <c r="M254" s="149"/>
      <c r="N254" s="149"/>
      <c r="O254" s="149"/>
      <c r="P254" s="147"/>
      <c r="Q254" s="149"/>
      <c r="R254" s="149"/>
      <c r="S254" s="149"/>
      <c r="T254" s="281"/>
      <c r="U254" s="149"/>
      <c r="V254" s="30"/>
      <c r="W254" s="159"/>
      <c r="X254" s="159"/>
      <c r="Y254" s="159"/>
      <c r="Z254" s="159"/>
    </row>
    <row r="255" spans="1:26" s="13" customFormat="1" ht="25" customHeight="1" x14ac:dyDescent="0.25">
      <c r="A255" s="144">
        <f t="shared" si="48"/>
        <v>44285</v>
      </c>
      <c r="B255" s="145">
        <f>+B254+DAY(1)</f>
        <v>44285</v>
      </c>
      <c r="C255" s="146"/>
      <c r="D255" s="146"/>
      <c r="E255" s="147"/>
      <c r="F255" s="146"/>
      <c r="G255" s="228"/>
      <c r="H255" s="197"/>
      <c r="I255" s="147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30"/>
      <c r="W255" s="159"/>
      <c r="X255" s="159"/>
      <c r="Y255" s="159"/>
      <c r="Z255" s="159"/>
    </row>
    <row r="256" spans="1:26" s="13" customFormat="1" ht="25" customHeight="1" x14ac:dyDescent="0.25">
      <c r="A256" s="182">
        <f t="shared" si="48"/>
        <v>44286</v>
      </c>
      <c r="B256" s="183">
        <f>+B255+DAY(1)</f>
        <v>44286</v>
      </c>
      <c r="C256" s="220" t="s">
        <v>207</v>
      </c>
      <c r="D256" s="185"/>
      <c r="E256" s="164"/>
      <c r="F256" s="146"/>
      <c r="G256" s="149"/>
      <c r="H256" s="197"/>
      <c r="I256" s="186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30"/>
      <c r="W256" s="159"/>
      <c r="X256" s="159"/>
      <c r="Y256" s="159"/>
      <c r="Z256" s="159"/>
    </row>
    <row r="257" spans="1:29" s="13" customFormat="1" ht="25" customHeight="1" x14ac:dyDescent="0.25">
      <c r="A257" s="201">
        <f t="shared" si="48"/>
        <v>44287</v>
      </c>
      <c r="B257" s="202">
        <f t="shared" si="49"/>
        <v>44287</v>
      </c>
      <c r="C257" s="203" t="s">
        <v>173</v>
      </c>
      <c r="D257" s="204"/>
      <c r="E257" s="164"/>
      <c r="F257" s="146"/>
      <c r="G257" s="228"/>
      <c r="H257" s="197"/>
      <c r="I257" s="186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30"/>
      <c r="W257" s="159"/>
      <c r="X257" s="159"/>
      <c r="Y257" s="159"/>
      <c r="Z257" s="159"/>
    </row>
    <row r="258" spans="1:29" s="13" customFormat="1" ht="25" customHeight="1" x14ac:dyDescent="0.25">
      <c r="A258" s="156">
        <f t="shared" si="48"/>
        <v>44288</v>
      </c>
      <c r="B258" s="157">
        <f>+B257+DAY(1)</f>
        <v>44288</v>
      </c>
      <c r="C258" s="216"/>
      <c r="D258" s="146"/>
      <c r="E258" s="164"/>
      <c r="F258" s="146"/>
      <c r="G258" s="149"/>
      <c r="H258" s="197"/>
      <c r="I258" s="147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30"/>
      <c r="W258" s="159"/>
      <c r="X258" s="159"/>
      <c r="Y258" s="159"/>
      <c r="Z258" s="159"/>
    </row>
    <row r="259" spans="1:29" s="13" customFormat="1" ht="25" customHeight="1" x14ac:dyDescent="0.25">
      <c r="A259" s="144">
        <f t="shared" si="48"/>
        <v>44289</v>
      </c>
      <c r="B259" s="145">
        <f t="shared" si="49"/>
        <v>44289</v>
      </c>
      <c r="C259" s="213" t="s">
        <v>161</v>
      </c>
      <c r="D259" s="153"/>
      <c r="E259" s="164"/>
      <c r="F259" s="146"/>
      <c r="G259" s="149"/>
      <c r="H259" s="197"/>
      <c r="I259" s="147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30"/>
      <c r="W259" s="159"/>
      <c r="X259" s="159"/>
      <c r="Y259" s="159"/>
      <c r="Z259" s="159"/>
    </row>
    <row r="260" spans="1:29" s="30" customFormat="1" ht="25" customHeight="1" x14ac:dyDescent="0.25">
      <c r="A260" s="144">
        <f t="shared" si="48"/>
        <v>44290</v>
      </c>
      <c r="B260" s="212">
        <f t="shared" si="49"/>
        <v>44290</v>
      </c>
      <c r="C260" s="213" t="s">
        <v>161</v>
      </c>
      <c r="D260" s="153"/>
      <c r="E260" s="164"/>
      <c r="F260" s="146"/>
      <c r="G260" s="149"/>
      <c r="H260" s="197"/>
      <c r="I260" s="147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W260" s="159"/>
      <c r="X260" s="159"/>
      <c r="Y260" s="159"/>
      <c r="Z260" s="179"/>
      <c r="AA260" s="180"/>
      <c r="AB260" s="176"/>
      <c r="AC260" s="177"/>
    </row>
    <row r="261" spans="1:29" s="30" customFormat="1" ht="25" customHeight="1" x14ac:dyDescent="0.25">
      <c r="A261" s="156">
        <f t="shared" si="48"/>
        <v>44291</v>
      </c>
      <c r="B261" s="163">
        <f t="shared" si="49"/>
        <v>44291</v>
      </c>
      <c r="C261" s="227" t="s">
        <v>161</v>
      </c>
      <c r="D261" s="146"/>
      <c r="E261" s="164"/>
      <c r="F261" s="146"/>
      <c r="G261" s="149"/>
      <c r="H261" s="197"/>
      <c r="I261" s="147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W261" s="159"/>
      <c r="X261" s="159"/>
      <c r="Y261" s="159"/>
      <c r="Z261" s="155"/>
    </row>
    <row r="262" spans="1:29" s="30" customFormat="1" ht="25" customHeight="1" x14ac:dyDescent="0.25">
      <c r="A262" s="156">
        <f t="shared" si="48"/>
        <v>44292</v>
      </c>
      <c r="B262" s="157">
        <f t="shared" si="49"/>
        <v>44292</v>
      </c>
      <c r="C262" s="178" t="s">
        <v>128</v>
      </c>
      <c r="D262" s="146"/>
      <c r="E262" s="164"/>
      <c r="F262" s="146" t="s">
        <v>142</v>
      </c>
      <c r="G262" s="228">
        <v>0.8125</v>
      </c>
      <c r="H262" s="197"/>
      <c r="I262" s="147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281"/>
      <c r="U262" s="149"/>
      <c r="W262" s="159"/>
      <c r="X262" s="159"/>
      <c r="Y262" s="159"/>
      <c r="Z262" s="155"/>
    </row>
    <row r="263" spans="1:29" s="30" customFormat="1" ht="25" customHeight="1" x14ac:dyDescent="0.25">
      <c r="A263" s="156">
        <f t="shared" si="48"/>
        <v>44293</v>
      </c>
      <c r="B263" s="157">
        <f t="shared" si="49"/>
        <v>44293</v>
      </c>
      <c r="C263" s="229"/>
      <c r="D263" s="146"/>
      <c r="E263" s="164"/>
      <c r="F263" s="146"/>
      <c r="G263" s="147"/>
      <c r="H263" s="148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W263" s="159"/>
      <c r="X263" s="159"/>
      <c r="Y263" s="159"/>
      <c r="Z263" s="155"/>
    </row>
    <row r="264" spans="1:29" s="30" customFormat="1" ht="25" customHeight="1" x14ac:dyDescent="0.25">
      <c r="A264" s="193">
        <f t="shared" si="48"/>
        <v>44294</v>
      </c>
      <c r="B264" s="194">
        <f t="shared" si="49"/>
        <v>44294</v>
      </c>
      <c r="C264" s="195" t="s">
        <v>248</v>
      </c>
      <c r="D264" s="196"/>
      <c r="E264" s="164"/>
      <c r="F264" s="146"/>
      <c r="G264" s="228"/>
      <c r="H264" s="197"/>
      <c r="I264" s="186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W264" s="159"/>
      <c r="X264" s="159"/>
      <c r="Y264" s="159"/>
      <c r="Z264" s="155"/>
    </row>
    <row r="265" spans="1:29" s="30" customFormat="1" ht="25" customHeight="1" x14ac:dyDescent="0.25">
      <c r="A265" s="156">
        <f t="shared" si="48"/>
        <v>44295</v>
      </c>
      <c r="B265" s="157">
        <f t="shared" si="49"/>
        <v>44295</v>
      </c>
      <c r="C265" s="146"/>
      <c r="D265" s="146"/>
      <c r="E265" s="164"/>
      <c r="F265" s="146"/>
      <c r="G265" s="228"/>
      <c r="H265" s="197"/>
      <c r="I265" s="147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W265" s="159"/>
      <c r="X265" s="159"/>
      <c r="Y265" s="159"/>
      <c r="Z265" s="155"/>
    </row>
    <row r="266" spans="1:29" s="30" customFormat="1" ht="25" customHeight="1" x14ac:dyDescent="0.25">
      <c r="A266" s="144">
        <f>+B267</f>
        <v>44296</v>
      </c>
      <c r="B266" s="145">
        <f>+B265+DAY(1)</f>
        <v>44296</v>
      </c>
      <c r="C266" s="216" t="s">
        <v>61</v>
      </c>
      <c r="D266" s="146"/>
      <c r="E266" s="147">
        <v>1</v>
      </c>
      <c r="F266" s="146" t="s">
        <v>142</v>
      </c>
      <c r="G266" s="148">
        <v>0.41666666666666669</v>
      </c>
      <c r="H266" s="197"/>
      <c r="I266" s="147"/>
      <c r="J266" s="149"/>
      <c r="K266" s="149"/>
      <c r="L266" s="149"/>
      <c r="M266" s="149"/>
      <c r="N266" s="149"/>
      <c r="O266" s="149"/>
      <c r="P266" s="149"/>
      <c r="Q266" s="149"/>
      <c r="R266" s="189"/>
      <c r="S266" s="149"/>
      <c r="T266" s="149"/>
      <c r="U266" s="149"/>
      <c r="W266" s="159"/>
      <c r="X266" s="159"/>
      <c r="Y266" s="159"/>
      <c r="Z266" s="155"/>
    </row>
    <row r="267" spans="1:29" s="30" customFormat="1" ht="25" customHeight="1" x14ac:dyDescent="0.25">
      <c r="A267" s="144">
        <f>+B267</f>
        <v>44296</v>
      </c>
      <c r="B267" s="145">
        <f>+B265+DAY(1)</f>
        <v>44296</v>
      </c>
      <c r="C267" s="216" t="s">
        <v>61</v>
      </c>
      <c r="D267" s="146"/>
      <c r="E267" s="147">
        <v>1</v>
      </c>
      <c r="F267" s="146" t="s">
        <v>180</v>
      </c>
      <c r="G267" s="148">
        <v>0.5</v>
      </c>
      <c r="H267" s="197">
        <v>0.64583333333333337</v>
      </c>
      <c r="I267" s="147"/>
      <c r="J267" s="149"/>
      <c r="K267" s="149"/>
      <c r="L267" s="149"/>
      <c r="M267" s="149"/>
      <c r="N267" s="149"/>
      <c r="O267" s="149"/>
      <c r="P267" s="149"/>
      <c r="Q267" s="149"/>
      <c r="R267" s="189"/>
      <c r="S267" s="149"/>
      <c r="T267" s="149"/>
      <c r="U267" s="149"/>
      <c r="W267" s="159"/>
      <c r="X267" s="159"/>
      <c r="Y267" s="159"/>
      <c r="Z267" s="155"/>
    </row>
    <row r="268" spans="1:29" s="30" customFormat="1" ht="25" customHeight="1" x14ac:dyDescent="0.25">
      <c r="A268" s="211">
        <f t="shared" si="48"/>
        <v>44297</v>
      </c>
      <c r="B268" s="212">
        <f>+B267+DAY(1)</f>
        <v>44297</v>
      </c>
      <c r="C268" s="153" t="s">
        <v>315</v>
      </c>
      <c r="D268" s="146" t="s">
        <v>183</v>
      </c>
      <c r="E268" s="164" t="s">
        <v>178</v>
      </c>
      <c r="F268" s="146" t="s">
        <v>142</v>
      </c>
      <c r="G268" s="228">
        <v>0.41666666666666669</v>
      </c>
      <c r="H268" s="197"/>
      <c r="I268" s="147"/>
      <c r="J268" s="149"/>
      <c r="K268" s="170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W268" s="159"/>
      <c r="X268" s="159"/>
      <c r="Y268" s="159"/>
      <c r="Z268" s="155"/>
    </row>
    <row r="269" spans="1:29" s="30" customFormat="1" ht="25" customHeight="1" x14ac:dyDescent="0.25">
      <c r="A269" s="211">
        <f>+B268</f>
        <v>44297</v>
      </c>
      <c r="B269" s="212">
        <f>+B266+DAY(1)</f>
        <v>44297</v>
      </c>
      <c r="C269" s="153" t="s">
        <v>94</v>
      </c>
      <c r="D269" s="153" t="s">
        <v>3</v>
      </c>
      <c r="E269" s="164" t="s">
        <v>178</v>
      </c>
      <c r="F269" s="146" t="s">
        <v>142</v>
      </c>
      <c r="G269" s="228">
        <v>0.5625</v>
      </c>
      <c r="H269" s="197"/>
      <c r="I269" s="147"/>
      <c r="J269" s="149"/>
      <c r="K269" s="170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W269" s="159"/>
      <c r="X269" s="159"/>
      <c r="Y269" s="159"/>
      <c r="Z269" s="155"/>
    </row>
    <row r="270" spans="1:29" s="30" customFormat="1" ht="25" customHeight="1" x14ac:dyDescent="0.25">
      <c r="A270" s="168">
        <f t="shared" si="48"/>
        <v>44298</v>
      </c>
      <c r="B270" s="169">
        <f>+B268+DAY(1)</f>
        <v>44298</v>
      </c>
      <c r="C270" s="216" t="s">
        <v>61</v>
      </c>
      <c r="D270" s="146"/>
      <c r="E270" s="147">
        <v>2</v>
      </c>
      <c r="F270" s="146" t="s">
        <v>142</v>
      </c>
      <c r="G270" s="228">
        <v>0.75</v>
      </c>
      <c r="H270" s="197">
        <v>0.875</v>
      </c>
      <c r="I270" s="147"/>
      <c r="J270" s="149"/>
      <c r="K270" s="149"/>
      <c r="L270" s="149"/>
      <c r="M270" s="149"/>
      <c r="N270" s="149"/>
      <c r="O270" s="149"/>
      <c r="P270" s="149"/>
      <c r="Q270" s="149"/>
      <c r="R270" s="189"/>
      <c r="S270" s="149"/>
      <c r="T270" s="149"/>
      <c r="U270" s="149"/>
      <c r="W270" s="159"/>
      <c r="X270" s="159"/>
      <c r="Y270" s="159"/>
      <c r="Z270" s="155"/>
    </row>
    <row r="271" spans="1:29" s="30" customFormat="1" ht="25" customHeight="1" x14ac:dyDescent="0.25">
      <c r="A271" s="168">
        <f>+B271</f>
        <v>44298</v>
      </c>
      <c r="B271" s="169">
        <f>+B268+DAY(1)</f>
        <v>44298</v>
      </c>
      <c r="C271" s="216" t="s">
        <v>61</v>
      </c>
      <c r="D271" s="146"/>
      <c r="E271" s="147">
        <v>2</v>
      </c>
      <c r="F271" s="146" t="s">
        <v>180</v>
      </c>
      <c r="G271" s="228">
        <v>0.75</v>
      </c>
      <c r="H271" s="197">
        <v>0.875</v>
      </c>
      <c r="I271" s="147"/>
      <c r="J271" s="149"/>
      <c r="K271" s="149"/>
      <c r="L271" s="149"/>
      <c r="M271" s="149"/>
      <c r="N271" s="149"/>
      <c r="O271" s="149"/>
      <c r="P271" s="149"/>
      <c r="Q271" s="149"/>
      <c r="R271" s="189"/>
      <c r="S271" s="149"/>
      <c r="T271" s="149"/>
      <c r="U271" s="149"/>
      <c r="W271" s="159"/>
      <c r="X271" s="159"/>
      <c r="Y271" s="159"/>
      <c r="Z271" s="155"/>
    </row>
    <row r="272" spans="1:29" s="30" customFormat="1" ht="25" customHeight="1" x14ac:dyDescent="0.25">
      <c r="A272" s="144">
        <f t="shared" ref="A272" si="53">+B272</f>
        <v>44299</v>
      </c>
      <c r="B272" s="145">
        <f>+B271+DAY(1)</f>
        <v>44299</v>
      </c>
      <c r="C272" s="146"/>
      <c r="D272" s="188"/>
      <c r="E272" s="147"/>
      <c r="F272" s="146"/>
      <c r="G272" s="148"/>
      <c r="H272" s="197"/>
      <c r="I272" s="147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W272" s="159"/>
      <c r="X272" s="159"/>
      <c r="Y272" s="159"/>
      <c r="Z272" s="155"/>
    </row>
    <row r="273" spans="1:26" s="30" customFormat="1" ht="25" customHeight="1" x14ac:dyDescent="0.25">
      <c r="A273" s="144">
        <f t="shared" si="48"/>
        <v>44300</v>
      </c>
      <c r="B273" s="157">
        <f t="shared" ref="B273:B277" si="54">+B272+DAY(1)</f>
        <v>44300</v>
      </c>
      <c r="C273" s="160"/>
      <c r="D273" s="146"/>
      <c r="E273" s="206"/>
      <c r="F273" s="146"/>
      <c r="G273" s="148"/>
      <c r="H273" s="197"/>
      <c r="I273" s="147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W273" s="155"/>
      <c r="X273" s="155"/>
      <c r="Y273" s="155"/>
      <c r="Z273" s="155"/>
    </row>
    <row r="274" spans="1:26" s="30" customFormat="1" ht="25" customHeight="1" x14ac:dyDescent="0.25">
      <c r="A274" s="144">
        <f t="shared" si="48"/>
        <v>44301</v>
      </c>
      <c r="B274" s="157">
        <f t="shared" si="54"/>
        <v>44301</v>
      </c>
      <c r="C274" s="146"/>
      <c r="D274" s="188"/>
      <c r="E274" s="147"/>
      <c r="F274" s="146"/>
      <c r="G274" s="148"/>
      <c r="H274" s="197"/>
      <c r="I274" s="147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W274" s="155"/>
      <c r="X274" s="155"/>
      <c r="Y274" s="155"/>
      <c r="Z274" s="155"/>
    </row>
    <row r="275" spans="1:26" s="30" customFormat="1" ht="25" customHeight="1" x14ac:dyDescent="0.25">
      <c r="A275" s="144">
        <f>+B275</f>
        <v>44302</v>
      </c>
      <c r="B275" s="157">
        <f t="shared" si="54"/>
        <v>44302</v>
      </c>
      <c r="C275" s="146" t="s">
        <v>35</v>
      </c>
      <c r="D275" s="146"/>
      <c r="E275" s="147">
        <v>8</v>
      </c>
      <c r="F275" s="146" t="s">
        <v>142</v>
      </c>
      <c r="G275" s="148">
        <v>0.6875</v>
      </c>
      <c r="H275" s="197"/>
      <c r="I275" s="147"/>
      <c r="J275" s="149"/>
      <c r="K275" s="149"/>
      <c r="L275" s="149"/>
      <c r="M275" s="149"/>
      <c r="N275" s="149"/>
      <c r="O275" s="149"/>
      <c r="P275" s="149"/>
      <c r="Q275" s="149"/>
      <c r="R275" s="149"/>
      <c r="S275" s="284"/>
      <c r="T275" s="149"/>
      <c r="U275" s="149"/>
      <c r="W275" s="155"/>
      <c r="X275" s="155"/>
      <c r="Y275" s="155"/>
      <c r="Z275" s="155"/>
    </row>
    <row r="276" spans="1:26" s="30" customFormat="1" ht="25" customHeight="1" x14ac:dyDescent="0.25">
      <c r="A276" s="144">
        <f>+B276</f>
        <v>44303</v>
      </c>
      <c r="B276" s="157">
        <f t="shared" si="54"/>
        <v>44303</v>
      </c>
      <c r="C276" s="160" t="s">
        <v>155</v>
      </c>
      <c r="D276" s="146"/>
      <c r="E276" s="206" t="s">
        <v>143</v>
      </c>
      <c r="F276" s="146" t="s">
        <v>142</v>
      </c>
      <c r="G276" s="148"/>
      <c r="H276" s="197"/>
      <c r="I276" s="147"/>
      <c r="J276" s="149"/>
      <c r="K276" s="149"/>
      <c r="L276" s="149"/>
      <c r="M276" s="149"/>
      <c r="N276" s="149"/>
      <c r="O276" s="149"/>
      <c r="P276" s="192"/>
      <c r="Q276" s="149"/>
      <c r="R276" s="149"/>
      <c r="S276" s="149"/>
      <c r="T276" s="149"/>
      <c r="U276" s="149"/>
      <c r="W276" s="155"/>
      <c r="X276" s="155"/>
      <c r="Y276" s="155"/>
      <c r="Z276" s="155"/>
    </row>
    <row r="277" spans="1:26" s="30" customFormat="1" ht="25" customHeight="1" x14ac:dyDescent="0.25">
      <c r="A277" s="211">
        <f>+B277</f>
        <v>44304</v>
      </c>
      <c r="B277" s="163">
        <f t="shared" si="54"/>
        <v>44304</v>
      </c>
      <c r="C277" s="160" t="s">
        <v>155</v>
      </c>
      <c r="D277" s="146"/>
      <c r="E277" s="206" t="s">
        <v>145</v>
      </c>
      <c r="F277" s="146" t="s">
        <v>142</v>
      </c>
      <c r="G277" s="148"/>
      <c r="H277" s="197"/>
      <c r="I277" s="147"/>
      <c r="J277" s="149"/>
      <c r="K277" s="149"/>
      <c r="L277" s="149"/>
      <c r="M277" s="149"/>
      <c r="N277" s="149"/>
      <c r="O277" s="149"/>
      <c r="P277" s="192"/>
      <c r="Q277" s="149"/>
      <c r="R277" s="149"/>
      <c r="S277" s="149"/>
      <c r="T277" s="149"/>
      <c r="U277" s="149"/>
      <c r="W277" s="155"/>
      <c r="X277" s="155"/>
      <c r="Y277" s="155"/>
      <c r="Z277" s="155"/>
    </row>
    <row r="278" spans="1:26" s="30" customFormat="1" ht="25" customHeight="1" x14ac:dyDescent="0.25">
      <c r="A278" s="168">
        <f>+B278</f>
        <v>44305</v>
      </c>
      <c r="B278" s="169">
        <f>+B277+DAY(1)</f>
        <v>44305</v>
      </c>
      <c r="C278" s="216" t="s">
        <v>334</v>
      </c>
      <c r="D278" s="146" t="s">
        <v>288</v>
      </c>
      <c r="E278" s="147">
        <v>10</v>
      </c>
      <c r="F278" s="146" t="s">
        <v>142</v>
      </c>
      <c r="G278" s="228">
        <v>0.8125</v>
      </c>
      <c r="H278" s="197"/>
      <c r="I278" s="147"/>
      <c r="J278" s="181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W278" s="155"/>
      <c r="X278" s="155"/>
      <c r="Y278" s="155"/>
      <c r="Z278" s="155"/>
    </row>
    <row r="279" spans="1:26" s="30" customFormat="1" ht="25" customHeight="1" x14ac:dyDescent="0.25">
      <c r="A279" s="201">
        <f t="shared" ref="A279:A291" si="55">+B279</f>
        <v>44306</v>
      </c>
      <c r="B279" s="202">
        <f>+B278+DAY(1)</f>
        <v>44306</v>
      </c>
      <c r="C279" s="203" t="s">
        <v>174</v>
      </c>
      <c r="D279" s="204"/>
      <c r="E279" s="164"/>
      <c r="F279" s="146"/>
      <c r="G279" s="149"/>
      <c r="H279" s="197"/>
      <c r="I279" s="186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W279" s="155"/>
      <c r="X279" s="155"/>
      <c r="Y279" s="155"/>
      <c r="Z279" s="155"/>
    </row>
    <row r="280" spans="1:26" s="30" customFormat="1" ht="25" customHeight="1" x14ac:dyDescent="0.25">
      <c r="A280" s="182">
        <f t="shared" si="55"/>
        <v>44307</v>
      </c>
      <c r="B280" s="183">
        <f>+B279+DAY(1)</f>
        <v>44307</v>
      </c>
      <c r="C280" s="184" t="s">
        <v>309</v>
      </c>
      <c r="D280" s="185"/>
      <c r="E280" s="206"/>
      <c r="F280" s="146"/>
      <c r="G280" s="246"/>
      <c r="H280" s="197"/>
      <c r="I280" s="186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W280" s="155"/>
      <c r="X280" s="155"/>
      <c r="Y280" s="155"/>
      <c r="Z280" s="155"/>
    </row>
    <row r="281" spans="1:26" s="30" customFormat="1" ht="25" customHeight="1" x14ac:dyDescent="0.25">
      <c r="A281" s="201">
        <f t="shared" si="55"/>
        <v>44308</v>
      </c>
      <c r="B281" s="202">
        <f>+B280+DAY(1)</f>
        <v>44308</v>
      </c>
      <c r="C281" s="203" t="s">
        <v>175</v>
      </c>
      <c r="D281" s="204"/>
      <c r="E281" s="206"/>
      <c r="F281" s="146"/>
      <c r="G281" s="246"/>
      <c r="H281" s="197"/>
      <c r="I281" s="186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W281" s="155"/>
      <c r="X281" s="155"/>
      <c r="Y281" s="155"/>
      <c r="Z281" s="155"/>
    </row>
    <row r="282" spans="1:26" s="30" customFormat="1" ht="25" customHeight="1" x14ac:dyDescent="0.25">
      <c r="A282" s="144">
        <f t="shared" si="55"/>
        <v>44309</v>
      </c>
      <c r="B282" s="145">
        <f>+B281+DAY(1)</f>
        <v>44309</v>
      </c>
      <c r="C282" s="160"/>
      <c r="D282" s="146"/>
      <c r="E282" s="206"/>
      <c r="F282" s="146"/>
      <c r="G282" s="148"/>
      <c r="H282" s="197"/>
      <c r="I282" s="147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W282" s="155"/>
      <c r="X282" s="155"/>
      <c r="Y282" s="155"/>
      <c r="Z282" s="155"/>
    </row>
    <row r="283" spans="1:26" s="30" customFormat="1" ht="25" customHeight="1" x14ac:dyDescent="0.25">
      <c r="A283" s="144">
        <f t="shared" si="55"/>
        <v>44310</v>
      </c>
      <c r="B283" s="145">
        <f t="shared" ref="B283" si="56">+B282+DAY(1)</f>
        <v>44310</v>
      </c>
      <c r="C283" s="146" t="s">
        <v>137</v>
      </c>
      <c r="D283" s="146" t="s">
        <v>134</v>
      </c>
      <c r="E283" s="147">
        <v>5</v>
      </c>
      <c r="F283" s="146" t="s">
        <v>180</v>
      </c>
      <c r="G283" s="148">
        <v>0.45833333333333331</v>
      </c>
      <c r="H283" s="197"/>
      <c r="I283" s="147"/>
      <c r="J283" s="147"/>
      <c r="K283" s="149"/>
      <c r="L283" s="198"/>
      <c r="M283" s="149"/>
      <c r="N283" s="149"/>
      <c r="O283" s="149"/>
      <c r="P283" s="149"/>
      <c r="Q283" s="149"/>
      <c r="R283" s="149"/>
      <c r="S283" s="149"/>
      <c r="T283" s="149"/>
      <c r="U283" s="149"/>
      <c r="W283" s="155"/>
      <c r="X283" s="155"/>
      <c r="Y283" s="155"/>
      <c r="Z283" s="155"/>
    </row>
    <row r="284" spans="1:26" s="30" customFormat="1" ht="25" customHeight="1" x14ac:dyDescent="0.25">
      <c r="A284" s="144">
        <f>+B283</f>
        <v>44310</v>
      </c>
      <c r="B284" s="145">
        <f>+B282+DAY(1)</f>
        <v>44310</v>
      </c>
      <c r="C284" s="146" t="s">
        <v>331</v>
      </c>
      <c r="D284" s="146" t="s">
        <v>133</v>
      </c>
      <c r="E284" s="147">
        <v>7</v>
      </c>
      <c r="F284" s="146" t="s">
        <v>180</v>
      </c>
      <c r="G284" s="148">
        <v>0.58333333333333337</v>
      </c>
      <c r="H284" s="197"/>
      <c r="I284" s="147"/>
      <c r="J284" s="147"/>
      <c r="K284" s="149"/>
      <c r="L284" s="198"/>
      <c r="M284" s="149"/>
      <c r="N284" s="149"/>
      <c r="O284" s="149"/>
      <c r="P284" s="149"/>
      <c r="Q284" s="149"/>
      <c r="R284" s="149"/>
      <c r="S284" s="149"/>
      <c r="T284" s="149"/>
      <c r="U284" s="149"/>
      <c r="W284" s="155"/>
      <c r="X284" s="155"/>
      <c r="Y284" s="155"/>
      <c r="Z284" s="155"/>
    </row>
    <row r="285" spans="1:26" s="30" customFormat="1" ht="25" customHeight="1" x14ac:dyDescent="0.25">
      <c r="A285" s="211">
        <f t="shared" si="55"/>
        <v>44311</v>
      </c>
      <c r="B285" s="212">
        <f>+B283+DAY(1)</f>
        <v>44311</v>
      </c>
      <c r="C285" s="216" t="s">
        <v>316</v>
      </c>
      <c r="D285" s="146" t="s">
        <v>286</v>
      </c>
      <c r="E285" s="164" t="s">
        <v>192</v>
      </c>
      <c r="F285" s="146" t="s">
        <v>142</v>
      </c>
      <c r="G285" s="228">
        <v>0.41666666666666669</v>
      </c>
      <c r="H285" s="197"/>
      <c r="I285" s="147"/>
      <c r="J285" s="149"/>
      <c r="K285" s="170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W285" s="155"/>
      <c r="X285" s="155"/>
      <c r="Y285" s="155"/>
      <c r="Z285" s="155"/>
    </row>
    <row r="286" spans="1:26" s="30" customFormat="1" ht="25" customHeight="1" x14ac:dyDescent="0.25">
      <c r="A286" s="211">
        <f t="shared" si="55"/>
        <v>44311</v>
      </c>
      <c r="B286" s="212">
        <f>+B283+DAY(1)</f>
        <v>44311</v>
      </c>
      <c r="C286" s="216" t="s">
        <v>94</v>
      </c>
      <c r="D286" s="153" t="s">
        <v>57</v>
      </c>
      <c r="E286" s="164" t="s">
        <v>192</v>
      </c>
      <c r="F286" s="146" t="s">
        <v>142</v>
      </c>
      <c r="G286" s="228">
        <v>0.5625</v>
      </c>
      <c r="H286" s="197"/>
      <c r="I286" s="147"/>
      <c r="J286" s="149"/>
      <c r="K286" s="170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W286" s="155"/>
      <c r="X286" s="155"/>
      <c r="Y286" s="155"/>
      <c r="Z286" s="155"/>
    </row>
    <row r="287" spans="1:26" s="30" customFormat="1" ht="25" customHeight="1" x14ac:dyDescent="0.25">
      <c r="A287" s="168">
        <f t="shared" ref="A287" si="57">+B287</f>
        <v>44312</v>
      </c>
      <c r="B287" s="169">
        <f t="shared" ref="B287:B293" si="58">+B286+DAY(1)</f>
        <v>44312</v>
      </c>
      <c r="C287" s="216" t="s">
        <v>335</v>
      </c>
      <c r="D287" s="146" t="s">
        <v>288</v>
      </c>
      <c r="E287" s="164" t="s">
        <v>201</v>
      </c>
      <c r="F287" s="146" t="s">
        <v>142</v>
      </c>
      <c r="G287" s="228">
        <v>0.8125</v>
      </c>
      <c r="H287" s="197"/>
      <c r="I287" s="147"/>
      <c r="J287" s="181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W287" s="155"/>
      <c r="X287" s="155"/>
      <c r="Y287" s="155"/>
      <c r="Z287" s="155"/>
    </row>
    <row r="288" spans="1:26" s="30" customFormat="1" ht="25" customHeight="1" x14ac:dyDescent="0.25">
      <c r="A288" s="168">
        <f t="shared" ref="A288" si="59">+B288</f>
        <v>44313</v>
      </c>
      <c r="B288" s="169">
        <f t="shared" si="58"/>
        <v>44313</v>
      </c>
      <c r="C288" s="216" t="s">
        <v>101</v>
      </c>
      <c r="D288" s="146" t="s">
        <v>72</v>
      </c>
      <c r="E288" s="164" t="s">
        <v>192</v>
      </c>
      <c r="F288" s="146" t="s">
        <v>142</v>
      </c>
      <c r="G288" s="228">
        <v>0.8125</v>
      </c>
      <c r="H288" s="197"/>
      <c r="I288" s="147"/>
      <c r="J288" s="181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W288" s="155"/>
      <c r="X288" s="155"/>
      <c r="Y288" s="155"/>
      <c r="Z288" s="155"/>
    </row>
    <row r="289" spans="1:26" s="30" customFormat="1" ht="25" customHeight="1" x14ac:dyDescent="0.25">
      <c r="A289" s="144">
        <f t="shared" si="55"/>
        <v>44314</v>
      </c>
      <c r="B289" s="157">
        <f t="shared" si="58"/>
        <v>44314</v>
      </c>
      <c r="C289" s="216"/>
      <c r="D289" s="146"/>
      <c r="E289" s="164"/>
      <c r="F289" s="146"/>
      <c r="G289" s="228"/>
      <c r="H289" s="197"/>
      <c r="I289" s="147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W289" s="155"/>
      <c r="X289" s="155"/>
      <c r="Y289" s="155"/>
      <c r="Z289" s="155"/>
    </row>
    <row r="290" spans="1:26" s="30" customFormat="1" ht="25" customHeight="1" x14ac:dyDescent="0.25">
      <c r="A290" s="144">
        <f t="shared" si="55"/>
        <v>44315</v>
      </c>
      <c r="B290" s="145">
        <f t="shared" si="58"/>
        <v>44315</v>
      </c>
      <c r="C290" s="229"/>
      <c r="D290" s="146"/>
      <c r="E290" s="206"/>
      <c r="F290" s="146"/>
      <c r="G290" s="228"/>
      <c r="H290" s="197"/>
      <c r="I290" s="147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W290" s="155"/>
      <c r="X290" s="155"/>
      <c r="Y290" s="155"/>
      <c r="Z290" s="155"/>
    </row>
    <row r="291" spans="1:26" s="30" customFormat="1" ht="25" customHeight="1" x14ac:dyDescent="0.25">
      <c r="A291" s="144">
        <f t="shared" si="55"/>
        <v>44316</v>
      </c>
      <c r="B291" s="145">
        <f t="shared" si="58"/>
        <v>44316</v>
      </c>
      <c r="C291" s="229"/>
      <c r="D291" s="146"/>
      <c r="E291" s="206"/>
      <c r="F291" s="146"/>
      <c r="G291" s="228"/>
      <c r="H291" s="197"/>
      <c r="I291" s="147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W291" s="155"/>
      <c r="X291" s="155"/>
      <c r="Y291" s="155"/>
      <c r="Z291" s="155"/>
    </row>
    <row r="292" spans="1:26" s="187" customFormat="1" ht="25" customHeight="1" x14ac:dyDescent="0.25">
      <c r="A292" s="211">
        <f t="shared" si="48"/>
        <v>44317</v>
      </c>
      <c r="B292" s="212">
        <f t="shared" si="58"/>
        <v>44317</v>
      </c>
      <c r="C292" s="216"/>
      <c r="D292" s="153"/>
      <c r="E292" s="164"/>
      <c r="F292" s="146"/>
      <c r="G292" s="228"/>
      <c r="H292" s="197"/>
      <c r="I292" s="147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67"/>
      <c r="W292" s="155"/>
      <c r="X292" s="155"/>
      <c r="Y292" s="155"/>
      <c r="Z292" s="159"/>
    </row>
    <row r="293" spans="1:26" s="30" customFormat="1" ht="25" customHeight="1" x14ac:dyDescent="0.25">
      <c r="A293" s="211">
        <f t="shared" ref="A293" si="60">+B293</f>
        <v>44318</v>
      </c>
      <c r="B293" s="212">
        <f t="shared" si="58"/>
        <v>44318</v>
      </c>
      <c r="C293" s="216" t="s">
        <v>90</v>
      </c>
      <c r="D293" s="153" t="s">
        <v>286</v>
      </c>
      <c r="E293" s="164" t="s">
        <v>304</v>
      </c>
      <c r="F293" s="146" t="s">
        <v>142</v>
      </c>
      <c r="G293" s="228">
        <v>0.41666666666666669</v>
      </c>
      <c r="H293" s="197"/>
      <c r="I293" s="147"/>
      <c r="J293" s="181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W293" s="155"/>
      <c r="X293" s="155"/>
      <c r="Y293" s="155"/>
      <c r="Z293" s="155"/>
    </row>
    <row r="294" spans="1:26" s="30" customFormat="1" ht="25" customHeight="1" x14ac:dyDescent="0.25">
      <c r="A294" s="211">
        <f>+B294</f>
        <v>44318</v>
      </c>
      <c r="B294" s="212">
        <f>+B292+DAY(1)</f>
        <v>44318</v>
      </c>
      <c r="C294" s="216" t="s">
        <v>344</v>
      </c>
      <c r="D294" s="153" t="s">
        <v>57</v>
      </c>
      <c r="E294" s="164" t="s">
        <v>178</v>
      </c>
      <c r="F294" s="146" t="s">
        <v>142</v>
      </c>
      <c r="G294" s="228">
        <v>0.5625</v>
      </c>
      <c r="H294" s="197"/>
      <c r="I294" s="147"/>
      <c r="J294" s="181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W294" s="155"/>
      <c r="X294" s="155"/>
      <c r="Y294" s="155"/>
      <c r="Z294" s="155"/>
    </row>
    <row r="295" spans="1:26" s="30" customFormat="1" ht="25" customHeight="1" x14ac:dyDescent="0.25">
      <c r="A295" s="168">
        <f>+B295</f>
        <v>44319</v>
      </c>
      <c r="B295" s="169">
        <f>+B293+DAY(1)</f>
        <v>44319</v>
      </c>
      <c r="C295" s="188" t="s">
        <v>202</v>
      </c>
      <c r="D295" s="146"/>
      <c r="E295" s="147">
        <v>1</v>
      </c>
      <c r="F295" s="146" t="s">
        <v>142</v>
      </c>
      <c r="G295" s="228">
        <v>0.75</v>
      </c>
      <c r="H295" s="197">
        <v>0.875</v>
      </c>
      <c r="I295" s="147"/>
      <c r="J295" s="149"/>
      <c r="K295" s="149"/>
      <c r="L295" s="149"/>
      <c r="M295" s="149"/>
      <c r="N295" s="149"/>
      <c r="O295" s="149"/>
      <c r="P295" s="192"/>
      <c r="Q295" s="149"/>
      <c r="R295" s="149"/>
      <c r="S295" s="149"/>
      <c r="T295" s="149"/>
      <c r="U295" s="149"/>
      <c r="W295" s="155"/>
      <c r="X295" s="155"/>
      <c r="Y295" s="155"/>
      <c r="Z295" s="155"/>
    </row>
    <row r="296" spans="1:26" s="30" customFormat="1" ht="25" customHeight="1" x14ac:dyDescent="0.25">
      <c r="A296" s="168">
        <f>+B296</f>
        <v>44319</v>
      </c>
      <c r="B296" s="169">
        <f>+B294+DAY(1)</f>
        <v>44319</v>
      </c>
      <c r="C296" s="188" t="s">
        <v>202</v>
      </c>
      <c r="D296" s="153"/>
      <c r="E296" s="164" t="s">
        <v>179</v>
      </c>
      <c r="F296" s="146" t="s">
        <v>180</v>
      </c>
      <c r="G296" s="228">
        <v>0.75</v>
      </c>
      <c r="H296" s="197">
        <v>0.875</v>
      </c>
      <c r="I296" s="147"/>
      <c r="J296" s="149"/>
      <c r="K296" s="149"/>
      <c r="L296" s="149"/>
      <c r="M296" s="149"/>
      <c r="N296" s="149"/>
      <c r="O296" s="149"/>
      <c r="P296" s="192"/>
      <c r="Q296" s="149"/>
      <c r="R296" s="149"/>
      <c r="S296" s="149"/>
      <c r="T296" s="149"/>
      <c r="U296" s="149"/>
      <c r="W296" s="155"/>
      <c r="X296" s="155"/>
      <c r="Y296" s="155"/>
      <c r="Z296" s="155"/>
    </row>
    <row r="297" spans="1:26" s="30" customFormat="1" ht="25" customHeight="1" x14ac:dyDescent="0.25">
      <c r="A297" s="156">
        <f t="shared" si="48"/>
        <v>44320</v>
      </c>
      <c r="B297" s="157">
        <f>+B295+DAY(1)</f>
        <v>44320</v>
      </c>
      <c r="C297" s="188"/>
      <c r="D297" s="146"/>
      <c r="E297" s="164"/>
      <c r="F297" s="146"/>
      <c r="G297" s="228"/>
      <c r="H297" s="197"/>
      <c r="I297" s="147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W297" s="155"/>
      <c r="X297" s="155"/>
      <c r="Y297" s="155"/>
      <c r="Z297" s="155"/>
    </row>
    <row r="298" spans="1:26" s="30" customFormat="1" ht="25" customHeight="1" x14ac:dyDescent="0.25">
      <c r="A298" s="156">
        <f t="shared" si="48"/>
        <v>44321</v>
      </c>
      <c r="B298" s="157">
        <f>+B297+DAY(1)</f>
        <v>44321</v>
      </c>
      <c r="C298" s="160"/>
      <c r="D298" s="146"/>
      <c r="E298" s="206"/>
      <c r="F298" s="146"/>
      <c r="G298" s="148"/>
      <c r="H298" s="197"/>
      <c r="I298" s="147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W298" s="155"/>
      <c r="X298" s="155"/>
      <c r="Y298" s="155"/>
      <c r="Z298" s="155"/>
    </row>
    <row r="299" spans="1:26" s="30" customFormat="1" ht="25" customHeight="1" x14ac:dyDescent="0.25">
      <c r="A299" s="144">
        <f t="shared" si="48"/>
        <v>44322</v>
      </c>
      <c r="B299" s="145">
        <f t="shared" si="49"/>
        <v>44322</v>
      </c>
      <c r="C299" s="160"/>
      <c r="D299" s="146"/>
      <c r="E299" s="206"/>
      <c r="F299" s="146"/>
      <c r="G299" s="148"/>
      <c r="H299" s="197"/>
      <c r="I299" s="147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W299" s="155"/>
      <c r="X299" s="155"/>
      <c r="Y299" s="155"/>
      <c r="Z299" s="155"/>
    </row>
    <row r="300" spans="1:26" s="30" customFormat="1" ht="25" customHeight="1" x14ac:dyDescent="0.25">
      <c r="A300" s="144">
        <f t="shared" si="48"/>
        <v>44323</v>
      </c>
      <c r="B300" s="145">
        <f>+B299+DAY(1)</f>
        <v>44323</v>
      </c>
      <c r="C300" s="146" t="s">
        <v>35</v>
      </c>
      <c r="D300" s="146"/>
      <c r="E300" s="147">
        <v>9</v>
      </c>
      <c r="F300" s="146" t="s">
        <v>142</v>
      </c>
      <c r="G300" s="148">
        <v>0.6875</v>
      </c>
      <c r="H300" s="197"/>
      <c r="I300" s="147"/>
      <c r="J300" s="149"/>
      <c r="K300" s="149"/>
      <c r="L300" s="149"/>
      <c r="M300" s="149"/>
      <c r="N300" s="149"/>
      <c r="O300" s="149"/>
      <c r="P300" s="149"/>
      <c r="Q300" s="149"/>
      <c r="R300" s="149"/>
      <c r="S300" s="284"/>
      <c r="T300" s="149"/>
      <c r="U300" s="149"/>
      <c r="W300" s="155"/>
      <c r="X300" s="155"/>
      <c r="Y300" s="155"/>
      <c r="Z300" s="155"/>
    </row>
    <row r="301" spans="1:26" s="30" customFormat="1" ht="25" customHeight="1" x14ac:dyDescent="0.25">
      <c r="A301" s="156">
        <f t="shared" si="48"/>
        <v>44324</v>
      </c>
      <c r="B301" s="157">
        <f>+B300+DAY(1)</f>
        <v>44324</v>
      </c>
      <c r="C301" s="160" t="s">
        <v>239</v>
      </c>
      <c r="D301" s="146" t="s">
        <v>9</v>
      </c>
      <c r="E301" s="206" t="s">
        <v>143</v>
      </c>
      <c r="F301" s="146" t="s">
        <v>164</v>
      </c>
      <c r="G301" s="228"/>
      <c r="H301" s="197"/>
      <c r="I301" s="147"/>
      <c r="J301" s="149"/>
      <c r="K301" s="170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W301" s="155"/>
      <c r="X301" s="155"/>
      <c r="Y301" s="155"/>
      <c r="Z301" s="155"/>
    </row>
    <row r="302" spans="1:26" s="30" customFormat="1" ht="25" customHeight="1" x14ac:dyDescent="0.25">
      <c r="A302" s="156">
        <f t="shared" ref="A302:A303" si="61">+B302</f>
        <v>44324</v>
      </c>
      <c r="B302" s="157">
        <f>+B301+DAY(0)</f>
        <v>44324</v>
      </c>
      <c r="C302" s="160" t="s">
        <v>239</v>
      </c>
      <c r="D302" s="146" t="s">
        <v>8</v>
      </c>
      <c r="E302" s="206" t="s">
        <v>143</v>
      </c>
      <c r="F302" s="146" t="s">
        <v>166</v>
      </c>
      <c r="G302" s="228"/>
      <c r="H302" s="197"/>
      <c r="I302" s="147"/>
      <c r="J302" s="149"/>
      <c r="K302" s="170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W302" s="155"/>
      <c r="X302" s="155"/>
      <c r="Y302" s="155"/>
      <c r="Z302" s="155"/>
    </row>
    <row r="303" spans="1:26" s="30" customFormat="1" ht="25" customHeight="1" x14ac:dyDescent="0.25">
      <c r="A303" s="162">
        <f t="shared" si="61"/>
        <v>44325</v>
      </c>
      <c r="B303" s="163">
        <f>+B302+DAY(1)</f>
        <v>44325</v>
      </c>
      <c r="C303" s="229" t="s">
        <v>239</v>
      </c>
      <c r="D303" s="146" t="s">
        <v>9</v>
      </c>
      <c r="E303" s="206" t="s">
        <v>145</v>
      </c>
      <c r="F303" s="146" t="s">
        <v>164</v>
      </c>
      <c r="G303" s="149"/>
      <c r="H303" s="197"/>
      <c r="I303" s="147"/>
      <c r="J303" s="149"/>
      <c r="K303" s="170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W303" s="155"/>
      <c r="X303" s="155"/>
      <c r="Y303" s="155"/>
      <c r="Z303" s="155"/>
    </row>
    <row r="304" spans="1:26" s="30" customFormat="1" ht="25" customHeight="1" x14ac:dyDescent="0.25">
      <c r="A304" s="162">
        <f t="shared" si="48"/>
        <v>44325</v>
      </c>
      <c r="B304" s="163">
        <f>+B301+DAY(1)</f>
        <v>44325</v>
      </c>
      <c r="C304" s="229" t="s">
        <v>239</v>
      </c>
      <c r="D304" s="146" t="s">
        <v>8</v>
      </c>
      <c r="E304" s="206" t="s">
        <v>145</v>
      </c>
      <c r="F304" s="146" t="s">
        <v>166</v>
      </c>
      <c r="G304" s="149"/>
      <c r="H304" s="197"/>
      <c r="I304" s="147"/>
      <c r="J304" s="149"/>
      <c r="K304" s="170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W304" s="155"/>
      <c r="X304" s="155"/>
      <c r="Y304" s="155"/>
      <c r="Z304" s="155"/>
    </row>
    <row r="305" spans="1:26" s="30" customFormat="1" ht="25" customHeight="1" x14ac:dyDescent="0.25">
      <c r="A305" s="168">
        <f t="shared" ref="A305" si="62">+B305</f>
        <v>44326</v>
      </c>
      <c r="B305" s="169">
        <f>+B303+DAY(1)</f>
        <v>44326</v>
      </c>
      <c r="C305" s="146" t="s">
        <v>336</v>
      </c>
      <c r="D305" s="146" t="s">
        <v>288</v>
      </c>
      <c r="E305" s="164" t="s">
        <v>203</v>
      </c>
      <c r="F305" s="146" t="s">
        <v>142</v>
      </c>
      <c r="G305" s="228">
        <v>0.8125</v>
      </c>
      <c r="H305" s="197"/>
      <c r="I305" s="147"/>
      <c r="J305" s="181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W305" s="159"/>
      <c r="X305" s="159"/>
      <c r="Y305" s="159"/>
      <c r="Z305" s="155"/>
    </row>
    <row r="306" spans="1:26" s="30" customFormat="1" ht="25" customHeight="1" x14ac:dyDescent="0.25">
      <c r="A306" s="193">
        <f t="shared" ref="A306" si="63">+B306</f>
        <v>44327</v>
      </c>
      <c r="B306" s="194">
        <f>+B305+DAY(1)</f>
        <v>44327</v>
      </c>
      <c r="C306" s="195" t="s">
        <v>249</v>
      </c>
      <c r="D306" s="196"/>
      <c r="E306" s="206"/>
      <c r="F306" s="146"/>
      <c r="G306" s="228"/>
      <c r="H306" s="197"/>
      <c r="I306" s="186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W306" s="155"/>
      <c r="X306" s="155"/>
      <c r="Y306" s="155"/>
      <c r="Z306" s="155"/>
    </row>
    <row r="307" spans="1:26" s="30" customFormat="1" ht="25" customHeight="1" x14ac:dyDescent="0.25">
      <c r="A307" s="182">
        <f t="shared" ref="A307" si="64">+B307</f>
        <v>44328</v>
      </c>
      <c r="B307" s="183">
        <f>+B306+DAY(1)</f>
        <v>44328</v>
      </c>
      <c r="C307" s="220" t="s">
        <v>216</v>
      </c>
      <c r="D307" s="185"/>
      <c r="E307" s="147"/>
      <c r="F307" s="146"/>
      <c r="G307" s="228"/>
      <c r="H307" s="197"/>
      <c r="I307" s="186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W307" s="155"/>
      <c r="X307" s="155"/>
      <c r="Y307" s="155"/>
      <c r="Z307" s="155"/>
    </row>
    <row r="308" spans="1:26" s="30" customFormat="1" ht="25" customHeight="1" x14ac:dyDescent="0.25">
      <c r="A308" s="211">
        <f t="shared" ref="A308:A310" si="65">+B308</f>
        <v>44329</v>
      </c>
      <c r="B308" s="212">
        <f t="shared" ref="B308" si="66">+B307+DAY(1)</f>
        <v>44329</v>
      </c>
      <c r="C308" s="188" t="s">
        <v>202</v>
      </c>
      <c r="D308" s="188"/>
      <c r="E308" s="147">
        <v>2</v>
      </c>
      <c r="F308" s="146" t="s">
        <v>142</v>
      </c>
      <c r="G308" s="148">
        <v>0.41666666666666669</v>
      </c>
      <c r="H308" s="197">
        <v>0.5625</v>
      </c>
      <c r="I308" s="147"/>
      <c r="J308" s="149"/>
      <c r="K308" s="149"/>
      <c r="L308" s="149"/>
      <c r="M308" s="149"/>
      <c r="N308" s="149"/>
      <c r="O308" s="149"/>
      <c r="P308" s="192"/>
      <c r="Q308" s="149"/>
      <c r="R308" s="149"/>
      <c r="S308" s="149"/>
      <c r="T308" s="149"/>
      <c r="U308" s="149"/>
      <c r="W308" s="155"/>
      <c r="X308" s="155"/>
      <c r="Y308" s="155"/>
      <c r="Z308" s="155"/>
    </row>
    <row r="309" spans="1:26" s="30" customFormat="1" ht="25" customHeight="1" x14ac:dyDescent="0.25">
      <c r="A309" s="211">
        <f>+B308</f>
        <v>44329</v>
      </c>
      <c r="B309" s="212">
        <f>+B307+DAY(1)</f>
        <v>44329</v>
      </c>
      <c r="C309" s="188" t="s">
        <v>202</v>
      </c>
      <c r="D309" s="188"/>
      <c r="E309" s="147">
        <v>2</v>
      </c>
      <c r="F309" s="146" t="s">
        <v>180</v>
      </c>
      <c r="G309" s="148">
        <v>0.41666666666666669</v>
      </c>
      <c r="H309" s="197">
        <v>0.5625</v>
      </c>
      <c r="I309" s="147"/>
      <c r="J309" s="149"/>
      <c r="K309" s="149"/>
      <c r="L309" s="149"/>
      <c r="M309" s="149"/>
      <c r="N309" s="149"/>
      <c r="O309" s="149"/>
      <c r="P309" s="192"/>
      <c r="Q309" s="149"/>
      <c r="R309" s="149"/>
      <c r="S309" s="149"/>
      <c r="T309" s="149"/>
      <c r="U309" s="149"/>
      <c r="W309" s="155"/>
      <c r="X309" s="155"/>
      <c r="Y309" s="155"/>
      <c r="Z309" s="155"/>
    </row>
    <row r="310" spans="1:26" s="30" customFormat="1" ht="25" customHeight="1" x14ac:dyDescent="0.25">
      <c r="A310" s="144">
        <f t="shared" si="65"/>
        <v>44330</v>
      </c>
      <c r="B310" s="145">
        <f>+B308+DAY(1)</f>
        <v>44330</v>
      </c>
      <c r="C310" s="216"/>
      <c r="D310" s="146"/>
      <c r="E310" s="147"/>
      <c r="F310" s="146"/>
      <c r="G310" s="228"/>
      <c r="H310" s="197"/>
      <c r="I310" s="147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W310" s="155"/>
      <c r="X310" s="155"/>
      <c r="Y310" s="155"/>
      <c r="Z310" s="155"/>
    </row>
    <row r="311" spans="1:26" s="30" customFormat="1" ht="25" customHeight="1" x14ac:dyDescent="0.25">
      <c r="A311" s="156">
        <f t="shared" si="48"/>
        <v>44331</v>
      </c>
      <c r="B311" s="157">
        <f t="shared" ref="B311" si="67">+B310+DAY(1)</f>
        <v>44331</v>
      </c>
      <c r="C311" s="216" t="s">
        <v>345</v>
      </c>
      <c r="D311" s="146" t="s">
        <v>57</v>
      </c>
      <c r="E311" s="147">
        <v>7</v>
      </c>
      <c r="F311" s="146" t="s">
        <v>142</v>
      </c>
      <c r="G311" s="228">
        <v>0.375</v>
      </c>
      <c r="H311" s="197"/>
      <c r="I311" s="147"/>
      <c r="J311" s="181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W311" s="155"/>
      <c r="X311" s="155"/>
      <c r="Y311" s="155"/>
      <c r="Z311" s="155"/>
    </row>
    <row r="312" spans="1:26" s="30" customFormat="1" ht="25" customHeight="1" x14ac:dyDescent="0.25">
      <c r="A312" s="211">
        <f t="shared" ref="A312:A327" si="68">+B312</f>
        <v>44332</v>
      </c>
      <c r="B312" s="212">
        <f>+B311+DAY(1)</f>
        <v>44332</v>
      </c>
      <c r="C312" s="188" t="s">
        <v>346</v>
      </c>
      <c r="D312" s="188" t="s">
        <v>57</v>
      </c>
      <c r="E312" s="147">
        <v>8</v>
      </c>
      <c r="F312" s="146" t="s">
        <v>142</v>
      </c>
      <c r="G312" s="148">
        <v>0.41666666666666669</v>
      </c>
      <c r="H312" s="197"/>
      <c r="I312" s="147"/>
      <c r="J312" s="181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W312" s="155"/>
      <c r="X312" s="155"/>
      <c r="Y312" s="155"/>
      <c r="Z312" s="155"/>
    </row>
    <row r="313" spans="1:26" s="30" customFormat="1" ht="25" customHeight="1" x14ac:dyDescent="0.25">
      <c r="A313" s="168">
        <f t="shared" ref="A313" si="69">+B313</f>
        <v>44333</v>
      </c>
      <c r="B313" s="169">
        <f>+B312+DAY(1)</f>
        <v>44333</v>
      </c>
      <c r="C313" s="188" t="s">
        <v>101</v>
      </c>
      <c r="D313" s="188" t="s">
        <v>294</v>
      </c>
      <c r="E313" s="164" t="s">
        <v>359</v>
      </c>
      <c r="F313" s="146" t="s">
        <v>142</v>
      </c>
      <c r="G313" s="148">
        <v>0.8125</v>
      </c>
      <c r="H313" s="197"/>
      <c r="I313" s="147"/>
      <c r="J313" s="181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W313" s="155"/>
      <c r="X313" s="155"/>
      <c r="Y313" s="155"/>
      <c r="Z313" s="155"/>
    </row>
    <row r="314" spans="1:26" s="30" customFormat="1" ht="25" customHeight="1" x14ac:dyDescent="0.25">
      <c r="A314" s="168">
        <f>+B315</f>
        <v>44335</v>
      </c>
      <c r="B314" s="169">
        <f>+B313+DAY(1)</f>
        <v>44334</v>
      </c>
      <c r="C314" s="188" t="s">
        <v>337</v>
      </c>
      <c r="D314" s="188" t="s">
        <v>74</v>
      </c>
      <c r="E314" s="147">
        <v>13</v>
      </c>
      <c r="F314" s="146" t="s">
        <v>142</v>
      </c>
      <c r="G314" s="148">
        <v>0.8125</v>
      </c>
      <c r="H314" s="197"/>
      <c r="I314" s="147"/>
      <c r="J314" s="181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W314" s="155"/>
      <c r="X314" s="155"/>
      <c r="Y314" s="155"/>
      <c r="Z314" s="155"/>
    </row>
    <row r="315" spans="1:26" s="30" customFormat="1" ht="25" customHeight="1" x14ac:dyDescent="0.25">
      <c r="A315" s="201">
        <f t="shared" ref="A315" si="70">+B315</f>
        <v>44335</v>
      </c>
      <c r="B315" s="202">
        <f t="shared" ref="B315" si="71">+B314+DAY(1)</f>
        <v>44335</v>
      </c>
      <c r="C315" s="203" t="s">
        <v>258</v>
      </c>
      <c r="D315" s="204"/>
      <c r="E315" s="206"/>
      <c r="F315" s="146"/>
      <c r="G315" s="246"/>
      <c r="H315" s="197"/>
      <c r="I315" s="186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W315" s="155"/>
      <c r="X315" s="155"/>
      <c r="Y315" s="155"/>
      <c r="Z315" s="155"/>
    </row>
    <row r="316" spans="1:26" s="30" customFormat="1" ht="25" customHeight="1" x14ac:dyDescent="0.25">
      <c r="A316" s="144">
        <f t="shared" si="68"/>
        <v>44336</v>
      </c>
      <c r="B316" s="157">
        <f t="shared" ref="B316:B318" si="72">+B315+DAY(1)</f>
        <v>44336</v>
      </c>
      <c r="C316" s="188"/>
      <c r="D316" s="188"/>
      <c r="E316" s="147"/>
      <c r="F316" s="146"/>
      <c r="G316" s="148"/>
      <c r="H316" s="197"/>
      <c r="I316" s="147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W316" s="155"/>
      <c r="X316" s="155"/>
      <c r="Y316" s="155"/>
      <c r="Z316" s="155"/>
    </row>
    <row r="317" spans="1:26" s="30" customFormat="1" ht="25" customHeight="1" x14ac:dyDescent="0.25">
      <c r="A317" s="144">
        <f t="shared" si="68"/>
        <v>44337</v>
      </c>
      <c r="B317" s="157">
        <f t="shared" si="72"/>
        <v>44337</v>
      </c>
      <c r="C317" s="146"/>
      <c r="D317" s="188"/>
      <c r="E317" s="164"/>
      <c r="F317" s="146"/>
      <c r="G317" s="148"/>
      <c r="H317" s="197"/>
      <c r="I317" s="147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W317" s="155"/>
      <c r="X317" s="155"/>
      <c r="Y317" s="155"/>
      <c r="Z317" s="155"/>
    </row>
    <row r="318" spans="1:26" s="30" customFormat="1" ht="25" customHeight="1" x14ac:dyDescent="0.25">
      <c r="A318" s="144">
        <f t="shared" si="68"/>
        <v>44338</v>
      </c>
      <c r="B318" s="157">
        <f t="shared" si="72"/>
        <v>44338</v>
      </c>
      <c r="C318" s="160" t="s">
        <v>159</v>
      </c>
      <c r="D318" s="146"/>
      <c r="E318" s="147" t="s">
        <v>156</v>
      </c>
      <c r="F318" s="146" t="s">
        <v>164</v>
      </c>
      <c r="G318" s="228"/>
      <c r="H318" s="197"/>
      <c r="I318" s="147"/>
      <c r="J318" s="149"/>
      <c r="K318" s="149"/>
      <c r="L318" s="149"/>
      <c r="M318" s="149"/>
      <c r="N318" s="149"/>
      <c r="O318" s="149"/>
      <c r="P318" s="149"/>
      <c r="Q318" s="282"/>
      <c r="R318" s="149"/>
      <c r="S318" s="149"/>
      <c r="T318" s="149"/>
      <c r="U318" s="149"/>
      <c r="W318" s="155"/>
      <c r="X318" s="155"/>
      <c r="Y318" s="155"/>
      <c r="Z318" s="155"/>
    </row>
    <row r="319" spans="1:26" s="30" customFormat="1" ht="25" customHeight="1" x14ac:dyDescent="0.25">
      <c r="A319" s="211">
        <f t="shared" si="68"/>
        <v>44339</v>
      </c>
      <c r="B319" s="163">
        <f t="shared" ref="B319:B322" si="73">+B318+DAY(1)</f>
        <v>44339</v>
      </c>
      <c r="C319" s="160" t="s">
        <v>159</v>
      </c>
      <c r="D319" s="146"/>
      <c r="E319" s="147" t="s">
        <v>157</v>
      </c>
      <c r="F319" s="146" t="s">
        <v>164</v>
      </c>
      <c r="G319" s="228"/>
      <c r="H319" s="197"/>
      <c r="I319" s="147"/>
      <c r="J319" s="149"/>
      <c r="K319" s="149"/>
      <c r="L319" s="149"/>
      <c r="M319" s="149"/>
      <c r="N319" s="149"/>
      <c r="O319" s="149"/>
      <c r="P319" s="149"/>
      <c r="Q319" s="282"/>
      <c r="R319" s="149"/>
      <c r="S319" s="149"/>
      <c r="T319" s="149"/>
      <c r="U319" s="149"/>
      <c r="W319" s="155"/>
      <c r="X319" s="155"/>
      <c r="Y319" s="155"/>
      <c r="Z319" s="155"/>
    </row>
    <row r="320" spans="1:26" s="30" customFormat="1" ht="25" customHeight="1" x14ac:dyDescent="0.25">
      <c r="A320" s="211">
        <f t="shared" si="68"/>
        <v>44340</v>
      </c>
      <c r="B320" s="212">
        <f t="shared" si="73"/>
        <v>44340</v>
      </c>
      <c r="C320" s="160" t="s">
        <v>159</v>
      </c>
      <c r="D320" s="146"/>
      <c r="E320" s="147" t="s">
        <v>158</v>
      </c>
      <c r="F320" s="146" t="s">
        <v>164</v>
      </c>
      <c r="G320" s="149"/>
      <c r="H320" s="197"/>
      <c r="I320" s="147"/>
      <c r="J320" s="149"/>
      <c r="K320" s="149"/>
      <c r="L320" s="149"/>
      <c r="M320" s="149"/>
      <c r="N320" s="149"/>
      <c r="O320" s="149"/>
      <c r="P320" s="149"/>
      <c r="Q320" s="282"/>
      <c r="R320" s="149"/>
      <c r="S320" s="149"/>
      <c r="T320" s="149"/>
      <c r="U320" s="149"/>
      <c r="W320" s="155"/>
      <c r="X320" s="155"/>
      <c r="Y320" s="155"/>
      <c r="Z320" s="155"/>
    </row>
    <row r="321" spans="1:29" s="30" customFormat="1" ht="25" customHeight="1" x14ac:dyDescent="0.25">
      <c r="A321" s="144">
        <f t="shared" si="68"/>
        <v>44341</v>
      </c>
      <c r="B321" s="157">
        <f t="shared" si="73"/>
        <v>44341</v>
      </c>
      <c r="C321" s="160"/>
      <c r="D321" s="146"/>
      <c r="E321" s="147"/>
      <c r="F321" s="146"/>
      <c r="G321" s="147"/>
      <c r="H321" s="148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9"/>
      <c r="W321" s="155"/>
      <c r="X321" s="155"/>
      <c r="Y321" s="155"/>
      <c r="Z321" s="155"/>
    </row>
    <row r="322" spans="1:29" s="30" customFormat="1" ht="25" customHeight="1" x14ac:dyDescent="0.25">
      <c r="A322" s="201">
        <f t="shared" si="68"/>
        <v>44342</v>
      </c>
      <c r="B322" s="202">
        <f t="shared" si="73"/>
        <v>44342</v>
      </c>
      <c r="C322" s="203" t="s">
        <v>176</v>
      </c>
      <c r="D322" s="204"/>
      <c r="E322" s="164"/>
      <c r="F322" s="146"/>
      <c r="G322" s="228"/>
      <c r="H322" s="197"/>
      <c r="I322" s="186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W322" s="155"/>
      <c r="X322" s="155"/>
      <c r="Y322" s="155"/>
      <c r="Z322" s="155"/>
    </row>
    <row r="323" spans="1:29" s="30" customFormat="1" ht="25" customHeight="1" x14ac:dyDescent="0.25">
      <c r="A323" s="193">
        <f t="shared" si="68"/>
        <v>44343</v>
      </c>
      <c r="B323" s="194">
        <f t="shared" ref="B323:B325" si="74">+B322+DAY(1)</f>
        <v>44343</v>
      </c>
      <c r="C323" s="195" t="s">
        <v>250</v>
      </c>
      <c r="D323" s="196"/>
      <c r="E323" s="206"/>
      <c r="F323" s="146"/>
      <c r="G323" s="228"/>
      <c r="H323" s="197"/>
      <c r="I323" s="186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W323" s="155"/>
      <c r="X323" s="155"/>
      <c r="Y323" s="155"/>
      <c r="Z323" s="155"/>
    </row>
    <row r="324" spans="1:29" s="30" customFormat="1" ht="25" customHeight="1" x14ac:dyDescent="0.25">
      <c r="A324" s="144">
        <f t="shared" si="68"/>
        <v>44344</v>
      </c>
      <c r="B324" s="145">
        <f t="shared" si="74"/>
        <v>44344</v>
      </c>
      <c r="C324" s="152"/>
      <c r="D324" s="153"/>
      <c r="E324" s="164"/>
      <c r="F324" s="146"/>
      <c r="G324" s="228"/>
      <c r="H324" s="197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W324" s="155"/>
      <c r="X324" s="155"/>
      <c r="Y324" s="155"/>
      <c r="Z324" s="179"/>
      <c r="AA324" s="180"/>
      <c r="AB324" s="176"/>
      <c r="AC324" s="177"/>
    </row>
    <row r="325" spans="1:29" s="30" customFormat="1" ht="25" customHeight="1" x14ac:dyDescent="0.25">
      <c r="A325" s="144">
        <f t="shared" si="68"/>
        <v>44345</v>
      </c>
      <c r="B325" s="145">
        <f t="shared" si="74"/>
        <v>44345</v>
      </c>
      <c r="C325" s="146" t="s">
        <v>62</v>
      </c>
      <c r="D325" s="153"/>
      <c r="E325" s="164" t="s">
        <v>179</v>
      </c>
      <c r="F325" s="146" t="s">
        <v>142</v>
      </c>
      <c r="G325" s="228">
        <v>0.41666666666666669</v>
      </c>
      <c r="H325" s="197"/>
      <c r="I325" s="147"/>
      <c r="J325" s="149"/>
      <c r="K325" s="149"/>
      <c r="L325" s="149"/>
      <c r="M325" s="149"/>
      <c r="N325" s="149"/>
      <c r="O325" s="149"/>
      <c r="P325" s="149"/>
      <c r="Q325" s="149"/>
      <c r="R325" s="189"/>
      <c r="S325" s="149"/>
      <c r="T325" s="149"/>
      <c r="U325" s="149"/>
      <c r="W325" s="155"/>
      <c r="X325" s="155"/>
      <c r="Y325" s="155"/>
      <c r="Z325" s="155"/>
    </row>
    <row r="326" spans="1:29" s="30" customFormat="1" ht="25" customHeight="1" x14ac:dyDescent="0.25">
      <c r="A326" s="144">
        <f>+B325</f>
        <v>44345</v>
      </c>
      <c r="B326" s="157">
        <f>+B324+DAY(1)</f>
        <v>44345</v>
      </c>
      <c r="C326" s="146" t="s">
        <v>62</v>
      </c>
      <c r="D326" s="153"/>
      <c r="E326" s="164" t="s">
        <v>179</v>
      </c>
      <c r="F326" s="146" t="s">
        <v>180</v>
      </c>
      <c r="G326" s="228">
        <v>0.5</v>
      </c>
      <c r="H326" s="197">
        <v>0.64583333333333337</v>
      </c>
      <c r="I326" s="147"/>
      <c r="J326" s="149"/>
      <c r="K326" s="149"/>
      <c r="L326" s="149"/>
      <c r="M326" s="149"/>
      <c r="N326" s="149"/>
      <c r="O326" s="149"/>
      <c r="P326" s="149"/>
      <c r="Q326" s="149"/>
      <c r="R326" s="189"/>
      <c r="S326" s="149"/>
      <c r="T326" s="149"/>
      <c r="U326" s="149"/>
      <c r="W326" s="155"/>
      <c r="X326" s="155"/>
      <c r="Y326" s="155"/>
      <c r="Z326" s="155"/>
    </row>
    <row r="327" spans="1:29" s="30" customFormat="1" ht="25" customHeight="1" x14ac:dyDescent="0.25">
      <c r="A327" s="211">
        <f t="shared" si="68"/>
        <v>44346</v>
      </c>
      <c r="B327" s="163">
        <f>+B325+DAY(1)</f>
        <v>44346</v>
      </c>
      <c r="C327" s="216" t="s">
        <v>90</v>
      </c>
      <c r="D327" s="146" t="s">
        <v>286</v>
      </c>
      <c r="E327" s="164" t="s">
        <v>293</v>
      </c>
      <c r="F327" s="146" t="s">
        <v>142</v>
      </c>
      <c r="G327" s="228">
        <v>0.41666666666666669</v>
      </c>
      <c r="H327" s="197"/>
      <c r="I327" s="147"/>
      <c r="J327" s="181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W327" s="155"/>
      <c r="X327" s="155"/>
      <c r="Y327" s="155"/>
      <c r="Z327" s="155"/>
    </row>
    <row r="328" spans="1:29" s="30" customFormat="1" ht="25" customHeight="1" x14ac:dyDescent="0.25">
      <c r="A328" s="211">
        <f t="shared" ref="A328:A363" si="75">+B328</f>
        <v>44346</v>
      </c>
      <c r="B328" s="163">
        <f>+B326+DAY(1)</f>
        <v>44346</v>
      </c>
      <c r="C328" s="216" t="s">
        <v>347</v>
      </c>
      <c r="D328" s="146" t="s">
        <v>57</v>
      </c>
      <c r="E328" s="164" t="s">
        <v>198</v>
      </c>
      <c r="F328" s="146" t="s">
        <v>142</v>
      </c>
      <c r="G328" s="228">
        <v>0.5625</v>
      </c>
      <c r="H328" s="197"/>
      <c r="I328" s="147"/>
      <c r="J328" s="181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W328" s="155"/>
      <c r="X328" s="155"/>
      <c r="Y328" s="155"/>
      <c r="Z328" s="155"/>
    </row>
    <row r="329" spans="1:29" s="30" customFormat="1" ht="25" customHeight="1" x14ac:dyDescent="0.25">
      <c r="A329" s="168">
        <f>+B329</f>
        <v>44347</v>
      </c>
      <c r="B329" s="169">
        <f>+B327+DAY(1)</f>
        <v>44347</v>
      </c>
      <c r="C329" s="146" t="s">
        <v>362</v>
      </c>
      <c r="D329" s="146" t="s">
        <v>285</v>
      </c>
      <c r="E329" s="164" t="s">
        <v>360</v>
      </c>
      <c r="F329" s="146" t="s">
        <v>142</v>
      </c>
      <c r="G329" s="228">
        <v>0.8125</v>
      </c>
      <c r="H329" s="197"/>
      <c r="I329" s="147"/>
      <c r="J329" s="181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W329" s="155"/>
      <c r="X329" s="155"/>
      <c r="Y329" s="155"/>
      <c r="Z329" s="155"/>
    </row>
    <row r="330" spans="1:29" s="30" customFormat="1" ht="25" customHeight="1" x14ac:dyDescent="0.25">
      <c r="A330" s="168">
        <f t="shared" ref="A330:A336" si="76">+B330</f>
        <v>44348</v>
      </c>
      <c r="B330" s="169">
        <f>+B329+DAY(1)</f>
        <v>44348</v>
      </c>
      <c r="C330" s="153" t="s">
        <v>90</v>
      </c>
      <c r="D330" s="153" t="s">
        <v>73</v>
      </c>
      <c r="E330" s="149">
        <v>14</v>
      </c>
      <c r="F330" s="153" t="s">
        <v>142</v>
      </c>
      <c r="G330" s="197">
        <v>0.8125</v>
      </c>
      <c r="H330" s="197"/>
      <c r="I330" s="149"/>
      <c r="J330" s="181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W330" s="155"/>
      <c r="X330" s="155"/>
      <c r="Y330" s="155"/>
      <c r="Z330" s="155"/>
    </row>
    <row r="331" spans="1:29" s="30" customFormat="1" ht="25" customHeight="1" x14ac:dyDescent="0.25">
      <c r="A331" s="144">
        <f t="shared" si="76"/>
        <v>44349</v>
      </c>
      <c r="B331" s="145">
        <f t="shared" ref="B331:B332" si="77">+B330+DAY(1)</f>
        <v>44349</v>
      </c>
      <c r="C331" s="160"/>
      <c r="D331" s="146"/>
      <c r="E331" s="206"/>
      <c r="F331" s="146"/>
      <c r="G331" s="148"/>
      <c r="H331" s="197"/>
      <c r="I331" s="147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W331" s="155"/>
      <c r="X331" s="155"/>
      <c r="Y331" s="155"/>
      <c r="Z331" s="155"/>
    </row>
    <row r="332" spans="1:29" s="30" customFormat="1" ht="25" customHeight="1" x14ac:dyDescent="0.25">
      <c r="A332" s="211">
        <f t="shared" si="76"/>
        <v>44350</v>
      </c>
      <c r="B332" s="212">
        <f t="shared" si="77"/>
        <v>44350</v>
      </c>
      <c r="C332" s="160" t="s">
        <v>204</v>
      </c>
      <c r="D332" s="146"/>
      <c r="E332" s="206" t="s">
        <v>145</v>
      </c>
      <c r="F332" s="146" t="s">
        <v>180</v>
      </c>
      <c r="G332" s="148">
        <v>0.41666666666666669</v>
      </c>
      <c r="H332" s="197"/>
      <c r="I332" s="147"/>
      <c r="J332" s="149"/>
      <c r="K332" s="149"/>
      <c r="L332" s="149"/>
      <c r="M332" s="149"/>
      <c r="N332" s="149"/>
      <c r="O332" s="149"/>
      <c r="P332" s="192"/>
      <c r="Q332" s="149"/>
      <c r="R332" s="149"/>
      <c r="S332" s="149"/>
      <c r="T332" s="149"/>
      <c r="U332" s="149"/>
      <c r="W332" s="155"/>
      <c r="X332" s="155"/>
      <c r="Y332" s="155"/>
      <c r="Z332" s="155"/>
    </row>
    <row r="333" spans="1:29" s="30" customFormat="1" ht="25" customHeight="1" x14ac:dyDescent="0.25">
      <c r="A333" s="144">
        <f>+B334</f>
        <v>44352</v>
      </c>
      <c r="B333" s="145">
        <f>+B332+DAY(1)</f>
        <v>44351</v>
      </c>
      <c r="C333" s="146" t="s">
        <v>35</v>
      </c>
      <c r="D333" s="146"/>
      <c r="E333" s="147">
        <v>10</v>
      </c>
      <c r="F333" s="146" t="s">
        <v>142</v>
      </c>
      <c r="G333" s="148">
        <v>0.6875</v>
      </c>
      <c r="H333" s="197"/>
      <c r="I333" s="147"/>
      <c r="J333" s="149"/>
      <c r="K333" s="149"/>
      <c r="L333" s="149"/>
      <c r="M333" s="149"/>
      <c r="N333" s="149"/>
      <c r="O333" s="149"/>
      <c r="P333" s="149"/>
      <c r="Q333" s="149"/>
      <c r="R333" s="149"/>
      <c r="S333" s="284"/>
      <c r="T333" s="149"/>
      <c r="U333" s="149"/>
      <c r="W333" s="155"/>
      <c r="X333" s="155"/>
      <c r="Y333" s="155"/>
      <c r="Z333" s="155"/>
    </row>
    <row r="334" spans="1:29" s="30" customFormat="1" ht="25" customHeight="1" x14ac:dyDescent="0.25">
      <c r="A334" s="144">
        <f>+B335</f>
        <v>44353</v>
      </c>
      <c r="B334" s="145">
        <f>+B333+DAY(1)</f>
        <v>44352</v>
      </c>
      <c r="C334" s="160" t="s">
        <v>199</v>
      </c>
      <c r="D334" s="146" t="s">
        <v>200</v>
      </c>
      <c r="E334" s="206" t="s">
        <v>145</v>
      </c>
      <c r="F334" s="146" t="s">
        <v>180</v>
      </c>
      <c r="G334" s="148">
        <v>0.45833333333333331</v>
      </c>
      <c r="H334" s="197"/>
      <c r="I334" s="147"/>
      <c r="J334" s="149"/>
      <c r="K334" s="149"/>
      <c r="L334" s="198"/>
      <c r="M334" s="149"/>
      <c r="N334" s="149"/>
      <c r="O334" s="149"/>
      <c r="P334" s="149"/>
      <c r="Q334" s="149"/>
      <c r="R334" s="149"/>
      <c r="S334" s="149"/>
      <c r="T334" s="149"/>
      <c r="U334" s="149"/>
      <c r="W334" s="159"/>
      <c r="X334" s="159"/>
      <c r="Y334" s="159"/>
      <c r="Z334" s="155"/>
    </row>
    <row r="335" spans="1:29" s="30" customFormat="1" ht="25" customHeight="1" x14ac:dyDescent="0.25">
      <c r="A335" s="211">
        <f>+B336</f>
        <v>44353</v>
      </c>
      <c r="B335" s="212">
        <f>+B334+DAY(1)</f>
        <v>44353</v>
      </c>
      <c r="C335" s="229" t="s">
        <v>61</v>
      </c>
      <c r="D335" s="160" t="s">
        <v>205</v>
      </c>
      <c r="E335" s="283" t="s">
        <v>145</v>
      </c>
      <c r="F335" s="146" t="s">
        <v>142</v>
      </c>
      <c r="G335" s="228">
        <v>0.41666666666666669</v>
      </c>
      <c r="H335" s="197"/>
      <c r="I335" s="147"/>
      <c r="J335" s="149"/>
      <c r="K335" s="149"/>
      <c r="L335" s="149"/>
      <c r="M335" s="149"/>
      <c r="N335" s="149"/>
      <c r="O335" s="149"/>
      <c r="P335" s="149"/>
      <c r="Q335" s="149"/>
      <c r="R335" s="189"/>
      <c r="S335" s="149"/>
      <c r="T335" s="149"/>
      <c r="U335" s="149"/>
      <c r="W335" s="159"/>
      <c r="X335" s="159"/>
      <c r="Y335" s="159"/>
      <c r="Z335" s="155"/>
    </row>
    <row r="336" spans="1:29" s="209" customFormat="1" ht="25" customHeight="1" x14ac:dyDescent="0.25">
      <c r="A336" s="211">
        <f t="shared" si="76"/>
        <v>44353</v>
      </c>
      <c r="B336" s="212">
        <f t="shared" ref="B336" si="78">+B334+DAY(1)</f>
        <v>44353</v>
      </c>
      <c r="C336" s="229" t="s">
        <v>61</v>
      </c>
      <c r="D336" s="160" t="s">
        <v>206</v>
      </c>
      <c r="E336" s="283" t="s">
        <v>145</v>
      </c>
      <c r="F336" s="146" t="s">
        <v>142</v>
      </c>
      <c r="G336" s="228">
        <v>0.52083333333333337</v>
      </c>
      <c r="H336" s="197"/>
      <c r="I336" s="147"/>
      <c r="J336" s="149"/>
      <c r="K336" s="149"/>
      <c r="L336" s="149"/>
      <c r="M336" s="149"/>
      <c r="N336" s="149"/>
      <c r="O336" s="149"/>
      <c r="P336" s="149"/>
      <c r="Q336" s="149"/>
      <c r="R336" s="189"/>
      <c r="S336" s="149"/>
      <c r="T336" s="149"/>
      <c r="U336" s="149"/>
      <c r="W336" s="155"/>
      <c r="X336" s="155"/>
      <c r="Y336" s="155"/>
      <c r="Z336" s="155"/>
    </row>
    <row r="337" spans="1:34" s="209" customFormat="1" ht="25" customHeight="1" x14ac:dyDescent="0.25">
      <c r="A337" s="168">
        <f>+B337</f>
        <v>44354</v>
      </c>
      <c r="B337" s="169">
        <f>+B335+DAY(1)</f>
        <v>44354</v>
      </c>
      <c r="C337" s="146" t="s">
        <v>62</v>
      </c>
      <c r="D337" s="146"/>
      <c r="E337" s="164" t="s">
        <v>181</v>
      </c>
      <c r="F337" s="146" t="s">
        <v>142</v>
      </c>
      <c r="G337" s="228">
        <v>0.75</v>
      </c>
      <c r="H337" s="197">
        <v>0.875</v>
      </c>
      <c r="I337" s="147"/>
      <c r="J337" s="149"/>
      <c r="K337" s="149"/>
      <c r="L337" s="149"/>
      <c r="M337" s="149"/>
      <c r="N337" s="149"/>
      <c r="O337" s="149"/>
      <c r="P337" s="149"/>
      <c r="Q337" s="149"/>
      <c r="R337" s="189"/>
      <c r="S337" s="149"/>
      <c r="T337" s="149"/>
      <c r="U337" s="149"/>
      <c r="W337" s="155"/>
      <c r="X337" s="155"/>
      <c r="Y337" s="155"/>
      <c r="Z337" s="155"/>
    </row>
    <row r="338" spans="1:34" s="209" customFormat="1" ht="25" customHeight="1" x14ac:dyDescent="0.25">
      <c r="A338" s="168">
        <f t="shared" si="75"/>
        <v>44354</v>
      </c>
      <c r="B338" s="169">
        <f>+B336+DAY(1)</f>
        <v>44354</v>
      </c>
      <c r="C338" s="146" t="s">
        <v>62</v>
      </c>
      <c r="D338" s="160"/>
      <c r="E338" s="283" t="s">
        <v>181</v>
      </c>
      <c r="F338" s="146" t="s">
        <v>180</v>
      </c>
      <c r="G338" s="228">
        <v>0.75</v>
      </c>
      <c r="H338" s="197">
        <v>0.875</v>
      </c>
      <c r="I338" s="147"/>
      <c r="J338" s="149"/>
      <c r="K338" s="149"/>
      <c r="L338" s="149"/>
      <c r="M338" s="149"/>
      <c r="N338" s="149"/>
      <c r="O338" s="149"/>
      <c r="P338" s="149"/>
      <c r="Q338" s="149"/>
      <c r="R338" s="189"/>
      <c r="S338" s="149"/>
      <c r="T338" s="149"/>
      <c r="U338" s="149"/>
      <c r="W338" s="155"/>
      <c r="X338" s="155"/>
      <c r="Y338" s="155"/>
      <c r="Z338" s="155"/>
    </row>
    <row r="339" spans="1:34" s="209" customFormat="1" ht="25" customHeight="1" x14ac:dyDescent="0.25">
      <c r="A339" s="144">
        <f t="shared" si="75"/>
        <v>44355</v>
      </c>
      <c r="B339" s="145">
        <f t="shared" ref="B339" si="79">+B338+DAY(1)</f>
        <v>44355</v>
      </c>
      <c r="C339" s="146"/>
      <c r="D339" s="146"/>
      <c r="E339" s="164"/>
      <c r="F339" s="146"/>
      <c r="G339" s="228"/>
      <c r="H339" s="197"/>
      <c r="I339" s="147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W339" s="155"/>
      <c r="X339" s="155"/>
      <c r="Y339" s="155"/>
      <c r="Z339" s="155"/>
    </row>
    <row r="340" spans="1:34" s="209" customFormat="1" ht="25" customHeight="1" x14ac:dyDescent="0.25">
      <c r="A340" s="201">
        <f>+B340</f>
        <v>44356</v>
      </c>
      <c r="B340" s="202">
        <f>+B339+DAY(1)</f>
        <v>44356</v>
      </c>
      <c r="C340" s="203" t="s">
        <v>177</v>
      </c>
      <c r="D340" s="204"/>
      <c r="E340" s="206"/>
      <c r="F340" s="146"/>
      <c r="G340" s="149"/>
      <c r="H340" s="197"/>
      <c r="I340" s="186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W340" s="155"/>
      <c r="X340" s="155"/>
      <c r="Y340" s="155"/>
      <c r="Z340" s="155"/>
      <c r="AE340" s="230"/>
      <c r="AF340" s="230"/>
      <c r="AG340" s="230"/>
      <c r="AH340" s="230"/>
    </row>
    <row r="341" spans="1:34" s="209" customFormat="1" ht="25" customHeight="1" x14ac:dyDescent="0.25">
      <c r="A341" s="144">
        <f>+B341</f>
        <v>44357</v>
      </c>
      <c r="B341" s="145">
        <f>+B340+DAY(1)</f>
        <v>44357</v>
      </c>
      <c r="C341" s="160"/>
      <c r="D341" s="146"/>
      <c r="E341" s="206"/>
      <c r="F341" s="146"/>
      <c r="G341" s="149"/>
      <c r="H341" s="197"/>
      <c r="I341" s="147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W341" s="155"/>
      <c r="X341" s="155"/>
      <c r="Y341" s="155"/>
      <c r="Z341" s="155"/>
      <c r="AE341" s="230"/>
      <c r="AF341" s="230"/>
      <c r="AG341" s="230"/>
      <c r="AH341" s="230"/>
    </row>
    <row r="342" spans="1:34" s="209" customFormat="1" ht="25" customHeight="1" x14ac:dyDescent="0.25">
      <c r="A342" s="144">
        <f>+B342</f>
        <v>44358</v>
      </c>
      <c r="B342" s="145">
        <f>+B341+DAY(1)</f>
        <v>44358</v>
      </c>
      <c r="C342" s="160"/>
      <c r="D342" s="146"/>
      <c r="E342" s="206"/>
      <c r="F342" s="146"/>
      <c r="G342" s="149"/>
      <c r="H342" s="197"/>
      <c r="I342" s="147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W342" s="155"/>
      <c r="X342" s="155"/>
      <c r="Y342" s="155"/>
      <c r="Z342" s="155"/>
      <c r="AE342" s="230"/>
      <c r="AF342" s="230"/>
      <c r="AG342" s="230"/>
      <c r="AH342" s="230"/>
    </row>
    <row r="343" spans="1:34" s="209" customFormat="1" ht="25" customHeight="1" x14ac:dyDescent="0.25">
      <c r="A343" s="144">
        <f>+B343</f>
        <v>44359</v>
      </c>
      <c r="B343" s="145">
        <f>+B342+DAY(1)</f>
        <v>44359</v>
      </c>
      <c r="C343" s="160" t="s">
        <v>251</v>
      </c>
      <c r="D343" s="146"/>
      <c r="E343" s="206" t="s">
        <v>143</v>
      </c>
      <c r="F343" s="146" t="s">
        <v>142</v>
      </c>
      <c r="G343" s="228"/>
      <c r="H343" s="197"/>
      <c r="I343" s="147"/>
      <c r="J343" s="181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W343" s="155"/>
      <c r="X343" s="155"/>
      <c r="Y343" s="155"/>
      <c r="Z343" s="155"/>
      <c r="AE343" s="230"/>
      <c r="AF343" s="230"/>
      <c r="AG343" s="230"/>
      <c r="AH343" s="230"/>
    </row>
    <row r="344" spans="1:34" s="209" customFormat="1" ht="25" customHeight="1" x14ac:dyDescent="0.25">
      <c r="A344" s="144">
        <f>+B343</f>
        <v>44359</v>
      </c>
      <c r="B344" s="145">
        <f>+B342+DAY(1)</f>
        <v>44359</v>
      </c>
      <c r="C344" s="160" t="s">
        <v>252</v>
      </c>
      <c r="D344" s="146"/>
      <c r="E344" s="206" t="s">
        <v>143</v>
      </c>
      <c r="F344" s="146" t="s">
        <v>237</v>
      </c>
      <c r="G344" s="228"/>
      <c r="H344" s="197"/>
      <c r="I344" s="147"/>
      <c r="J344" s="181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W344" s="155"/>
      <c r="X344" s="155"/>
      <c r="Y344" s="155"/>
      <c r="Z344" s="155"/>
      <c r="AE344" s="230"/>
      <c r="AF344" s="230"/>
      <c r="AG344" s="230"/>
      <c r="AH344" s="230"/>
    </row>
    <row r="345" spans="1:34" s="209" customFormat="1" ht="25" customHeight="1" x14ac:dyDescent="0.25">
      <c r="A345" s="211">
        <f>+B345</f>
        <v>44360</v>
      </c>
      <c r="B345" s="212">
        <f>+B343+DAY(1)</f>
        <v>44360</v>
      </c>
      <c r="C345" s="160" t="s">
        <v>251</v>
      </c>
      <c r="D345" s="146"/>
      <c r="E345" s="206" t="s">
        <v>145</v>
      </c>
      <c r="F345" s="146" t="s">
        <v>142</v>
      </c>
      <c r="G345" s="228"/>
      <c r="H345" s="197"/>
      <c r="I345" s="147"/>
      <c r="J345" s="181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W345" s="155"/>
      <c r="X345" s="155"/>
      <c r="Y345" s="155"/>
      <c r="Z345" s="155"/>
      <c r="AE345" s="230"/>
      <c r="AF345" s="230"/>
      <c r="AG345" s="230"/>
      <c r="AH345" s="230"/>
    </row>
    <row r="346" spans="1:34" s="187" customFormat="1" ht="25" customHeight="1" x14ac:dyDescent="0.25">
      <c r="A346" s="211">
        <f t="shared" si="75"/>
        <v>44360</v>
      </c>
      <c r="B346" s="212">
        <f>+B343+DAY(1)</f>
        <v>44360</v>
      </c>
      <c r="C346" s="160" t="s">
        <v>252</v>
      </c>
      <c r="D346" s="146"/>
      <c r="E346" s="206" t="s">
        <v>145</v>
      </c>
      <c r="F346" s="146" t="s">
        <v>237</v>
      </c>
      <c r="G346" s="149"/>
      <c r="H346" s="197"/>
      <c r="I346" s="147"/>
      <c r="J346" s="181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67"/>
      <c r="W346" s="159"/>
      <c r="X346" s="159"/>
      <c r="Y346" s="159"/>
      <c r="Z346" s="159"/>
    </row>
    <row r="347" spans="1:34" s="209" customFormat="1" ht="25" customHeight="1" x14ac:dyDescent="0.25">
      <c r="A347" s="144">
        <f t="shared" si="75"/>
        <v>44361</v>
      </c>
      <c r="B347" s="145">
        <f t="shared" ref="B347:B352" si="80">+B346+DAY(1)</f>
        <v>44361</v>
      </c>
      <c r="C347" s="160" t="s">
        <v>62</v>
      </c>
      <c r="D347" s="229" t="s">
        <v>296</v>
      </c>
      <c r="E347" s="283" t="s">
        <v>145</v>
      </c>
      <c r="F347" s="146" t="s">
        <v>142</v>
      </c>
      <c r="G347" s="228">
        <v>0.75</v>
      </c>
      <c r="H347" s="197"/>
      <c r="I347" s="147"/>
      <c r="J347" s="149"/>
      <c r="K347" s="149"/>
      <c r="L347" s="149"/>
      <c r="M347" s="149"/>
      <c r="N347" s="149"/>
      <c r="O347" s="149"/>
      <c r="P347" s="149"/>
      <c r="Q347" s="149"/>
      <c r="R347" s="189"/>
      <c r="S347" s="149"/>
      <c r="T347" s="149"/>
      <c r="U347" s="149"/>
      <c r="W347" s="155"/>
      <c r="X347" s="155"/>
      <c r="Y347" s="155"/>
      <c r="Z347" s="155"/>
      <c r="AE347" s="230"/>
      <c r="AF347" s="230"/>
      <c r="AG347" s="230"/>
      <c r="AH347" s="230"/>
    </row>
    <row r="348" spans="1:34" s="209" customFormat="1" ht="25" customHeight="1" x14ac:dyDescent="0.25">
      <c r="A348" s="144">
        <f>+B347</f>
        <v>44361</v>
      </c>
      <c r="B348" s="145">
        <f>+B346+DAY(1)</f>
        <v>44361</v>
      </c>
      <c r="C348" s="160" t="s">
        <v>62</v>
      </c>
      <c r="D348" s="229" t="s">
        <v>206</v>
      </c>
      <c r="E348" s="283" t="s">
        <v>145</v>
      </c>
      <c r="F348" s="146" t="s">
        <v>142</v>
      </c>
      <c r="G348" s="228">
        <v>0.85416666666666663</v>
      </c>
      <c r="H348" s="197"/>
      <c r="I348" s="147"/>
      <c r="J348" s="149"/>
      <c r="K348" s="149"/>
      <c r="L348" s="149"/>
      <c r="M348" s="149"/>
      <c r="N348" s="149"/>
      <c r="O348" s="149"/>
      <c r="P348" s="149"/>
      <c r="Q348" s="149"/>
      <c r="R348" s="189"/>
      <c r="S348" s="149"/>
      <c r="T348" s="149"/>
      <c r="U348" s="149"/>
      <c r="W348" s="155"/>
      <c r="X348" s="155"/>
      <c r="Y348" s="155"/>
      <c r="Z348" s="155"/>
      <c r="AE348" s="230"/>
      <c r="AF348" s="230"/>
      <c r="AG348" s="230"/>
      <c r="AH348" s="230"/>
    </row>
    <row r="349" spans="1:34" s="209" customFormat="1" ht="25" customHeight="1" x14ac:dyDescent="0.25">
      <c r="A349" s="144">
        <f t="shared" si="75"/>
        <v>44362</v>
      </c>
      <c r="B349" s="145">
        <f>+B347+DAY(1)</f>
        <v>44362</v>
      </c>
      <c r="C349" s="160"/>
      <c r="D349" s="146"/>
      <c r="E349" s="206"/>
      <c r="F349" s="146"/>
      <c r="G349" s="149"/>
      <c r="H349" s="197"/>
      <c r="I349" s="147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W349" s="155"/>
      <c r="X349" s="155"/>
      <c r="Y349" s="155"/>
      <c r="Z349" s="155"/>
      <c r="AE349" s="230"/>
      <c r="AF349" s="230"/>
      <c r="AG349" s="230"/>
      <c r="AH349" s="230"/>
    </row>
    <row r="350" spans="1:34" s="209" customFormat="1" ht="25" customHeight="1" x14ac:dyDescent="0.25">
      <c r="A350" s="144">
        <f t="shared" si="75"/>
        <v>44363</v>
      </c>
      <c r="B350" s="145">
        <f t="shared" si="80"/>
        <v>44363</v>
      </c>
      <c r="C350" s="160"/>
      <c r="D350" s="146"/>
      <c r="E350" s="206"/>
      <c r="F350" s="146"/>
      <c r="G350" s="149"/>
      <c r="H350" s="197"/>
      <c r="I350" s="147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W350" s="155"/>
      <c r="X350" s="155"/>
      <c r="Y350" s="155"/>
      <c r="Z350" s="155"/>
      <c r="AE350" s="230"/>
      <c r="AF350" s="230"/>
      <c r="AG350" s="230"/>
      <c r="AH350" s="230"/>
    </row>
    <row r="351" spans="1:34" s="209" customFormat="1" ht="25" customHeight="1" x14ac:dyDescent="0.25">
      <c r="A351" s="144">
        <f t="shared" si="75"/>
        <v>44364</v>
      </c>
      <c r="B351" s="145">
        <f t="shared" si="80"/>
        <v>44364</v>
      </c>
      <c r="C351" s="146"/>
      <c r="D351" s="146"/>
      <c r="E351" s="147"/>
      <c r="F351" s="146"/>
      <c r="G351" s="228"/>
      <c r="H351" s="197"/>
      <c r="I351" s="147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W351" s="155"/>
      <c r="X351" s="155"/>
      <c r="Y351" s="155"/>
      <c r="Z351" s="155"/>
      <c r="AE351" s="230"/>
      <c r="AF351" s="230"/>
      <c r="AG351" s="230"/>
      <c r="AH351" s="230"/>
    </row>
    <row r="352" spans="1:34" s="209" customFormat="1" ht="25" customHeight="1" x14ac:dyDescent="0.25">
      <c r="A352" s="144">
        <f t="shared" si="75"/>
        <v>44365</v>
      </c>
      <c r="B352" s="145">
        <f t="shared" si="80"/>
        <v>44365</v>
      </c>
      <c r="C352" s="160"/>
      <c r="D352" s="229"/>
      <c r="E352" s="283"/>
      <c r="F352" s="146"/>
      <c r="G352" s="228"/>
      <c r="H352" s="197"/>
      <c r="I352" s="147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W352" s="155"/>
      <c r="X352" s="155"/>
      <c r="Y352" s="155"/>
      <c r="Z352" s="155"/>
      <c r="AE352" s="230"/>
      <c r="AF352" s="230"/>
      <c r="AG352" s="230"/>
      <c r="AH352" s="230"/>
    </row>
    <row r="353" spans="1:29" s="30" customFormat="1" ht="25" customHeight="1" x14ac:dyDescent="0.25">
      <c r="A353" s="144">
        <f t="shared" si="75"/>
        <v>44366</v>
      </c>
      <c r="B353" s="145">
        <f t="shared" ref="B353:B357" si="81">+B352+DAY(1)</f>
        <v>44366</v>
      </c>
      <c r="C353" s="160"/>
      <c r="D353" s="229"/>
      <c r="E353" s="283"/>
      <c r="F353" s="146"/>
      <c r="G353" s="228"/>
      <c r="H353" s="197"/>
      <c r="I353" s="147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W353" s="155"/>
      <c r="X353" s="155"/>
      <c r="Y353" s="155"/>
      <c r="Z353" s="179"/>
      <c r="AA353" s="180"/>
      <c r="AB353" s="176"/>
      <c r="AC353" s="177"/>
    </row>
    <row r="354" spans="1:29" s="30" customFormat="1" ht="25" customHeight="1" x14ac:dyDescent="0.25">
      <c r="A354" s="144">
        <f t="shared" si="75"/>
        <v>44367</v>
      </c>
      <c r="B354" s="212">
        <f t="shared" si="81"/>
        <v>44367</v>
      </c>
      <c r="C354" s="231" t="s">
        <v>162</v>
      </c>
      <c r="D354" s="146"/>
      <c r="E354" s="164"/>
      <c r="F354" s="146" t="s">
        <v>254</v>
      </c>
      <c r="G354" s="149"/>
      <c r="H354" s="197"/>
      <c r="I354" s="147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280"/>
      <c r="W354" s="155"/>
      <c r="X354" s="155"/>
      <c r="Y354" s="155"/>
      <c r="Z354" s="179"/>
      <c r="AA354" s="180"/>
      <c r="AB354" s="176"/>
      <c r="AC354" s="177"/>
    </row>
    <row r="355" spans="1:29" s="187" customFormat="1" ht="25" customHeight="1" x14ac:dyDescent="0.25">
      <c r="A355" s="144">
        <f t="shared" si="75"/>
        <v>44368</v>
      </c>
      <c r="B355" s="145">
        <f t="shared" si="81"/>
        <v>44368</v>
      </c>
      <c r="C355" s="231" t="s">
        <v>162</v>
      </c>
      <c r="D355" s="153"/>
      <c r="E355" s="164"/>
      <c r="F355" s="146" t="s">
        <v>254</v>
      </c>
      <c r="G355" s="228"/>
      <c r="H355" s="197"/>
      <c r="I355" s="147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280"/>
      <c r="V355" s="167"/>
      <c r="W355" s="155"/>
      <c r="X355" s="155"/>
      <c r="Y355" s="155"/>
      <c r="Z355" s="159"/>
    </row>
    <row r="356" spans="1:29" s="187" customFormat="1" ht="25" customHeight="1" x14ac:dyDescent="0.25">
      <c r="A356" s="144">
        <f t="shared" si="75"/>
        <v>44369</v>
      </c>
      <c r="B356" s="145">
        <f t="shared" si="81"/>
        <v>44369</v>
      </c>
      <c r="C356" s="231" t="s">
        <v>162</v>
      </c>
      <c r="D356" s="146"/>
      <c r="E356" s="164"/>
      <c r="F356" s="146" t="s">
        <v>254</v>
      </c>
      <c r="G356" s="228"/>
      <c r="H356" s="197"/>
      <c r="I356" s="147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280"/>
      <c r="V356" s="167"/>
      <c r="W356" s="155"/>
      <c r="X356" s="155"/>
      <c r="Y356" s="155"/>
      <c r="Z356" s="159"/>
    </row>
    <row r="357" spans="1:29" s="30" customFormat="1" ht="25" customHeight="1" x14ac:dyDescent="0.25">
      <c r="A357" s="144">
        <f t="shared" si="75"/>
        <v>44370</v>
      </c>
      <c r="B357" s="145">
        <f t="shared" si="81"/>
        <v>44370</v>
      </c>
      <c r="C357" s="231" t="s">
        <v>162</v>
      </c>
      <c r="D357" s="146"/>
      <c r="E357" s="164"/>
      <c r="F357" s="146" t="s">
        <v>254</v>
      </c>
      <c r="G357" s="228"/>
      <c r="H357" s="197"/>
      <c r="I357" s="147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280"/>
      <c r="W357" s="155"/>
      <c r="X357" s="155"/>
      <c r="Y357" s="155"/>
      <c r="Z357" s="155"/>
    </row>
    <row r="358" spans="1:29" s="30" customFormat="1" ht="25" customHeight="1" x14ac:dyDescent="0.25">
      <c r="A358" s="144">
        <f t="shared" si="75"/>
        <v>44371</v>
      </c>
      <c r="B358" s="145">
        <f>+B357+DAY(1)</f>
        <v>44371</v>
      </c>
      <c r="C358" s="231" t="s">
        <v>162</v>
      </c>
      <c r="D358" s="146"/>
      <c r="E358" s="164"/>
      <c r="F358" s="146" t="s">
        <v>254</v>
      </c>
      <c r="G358" s="228"/>
      <c r="H358" s="197"/>
      <c r="I358" s="147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280"/>
      <c r="W358" s="155"/>
      <c r="X358" s="155"/>
      <c r="Y358" s="155"/>
      <c r="Z358" s="155"/>
    </row>
    <row r="359" spans="1:29" s="30" customFormat="1" ht="25" customHeight="1" x14ac:dyDescent="0.25">
      <c r="A359" s="144">
        <f t="shared" si="75"/>
        <v>44372</v>
      </c>
      <c r="B359" s="145">
        <f>+B358+DAY(1)</f>
        <v>44372</v>
      </c>
      <c r="C359" s="231" t="s">
        <v>162</v>
      </c>
      <c r="D359" s="146"/>
      <c r="E359" s="147"/>
      <c r="F359" s="146" t="s">
        <v>254</v>
      </c>
      <c r="G359" s="148"/>
      <c r="H359" s="197"/>
      <c r="I359" s="147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280"/>
      <c r="W359" s="155"/>
      <c r="X359" s="155"/>
      <c r="Y359" s="155"/>
      <c r="Z359" s="155"/>
    </row>
    <row r="360" spans="1:29" s="30" customFormat="1" ht="25" customHeight="1" x14ac:dyDescent="0.25">
      <c r="A360" s="144">
        <f t="shared" si="75"/>
        <v>44373</v>
      </c>
      <c r="B360" s="145">
        <f>+B359+DAY(1)</f>
        <v>44373</v>
      </c>
      <c r="C360" s="231" t="s">
        <v>162</v>
      </c>
      <c r="D360" s="146"/>
      <c r="E360" s="147"/>
      <c r="F360" s="146" t="s">
        <v>254</v>
      </c>
      <c r="G360" s="148"/>
      <c r="H360" s="197"/>
      <c r="I360" s="147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280"/>
      <c r="W360" s="155"/>
      <c r="X360" s="155"/>
      <c r="Y360" s="155"/>
      <c r="Z360" s="155"/>
    </row>
    <row r="361" spans="1:29" s="30" customFormat="1" ht="25" customHeight="1" x14ac:dyDescent="0.25">
      <c r="A361" s="144">
        <f>+B361</f>
        <v>44373</v>
      </c>
      <c r="B361" s="145">
        <f>+B359+DAY(1)</f>
        <v>44373</v>
      </c>
      <c r="C361" s="160" t="s">
        <v>256</v>
      </c>
      <c r="D361" s="146"/>
      <c r="E361" s="206" t="s">
        <v>143</v>
      </c>
      <c r="F361" s="146" t="s">
        <v>163</v>
      </c>
      <c r="G361" s="148"/>
      <c r="H361" s="197"/>
      <c r="I361" s="147"/>
      <c r="J361" s="149"/>
      <c r="K361" s="149"/>
      <c r="L361" s="198"/>
      <c r="M361" s="149"/>
      <c r="N361" s="149"/>
      <c r="O361" s="149"/>
      <c r="P361" s="149"/>
      <c r="Q361" s="149"/>
      <c r="R361" s="149"/>
      <c r="S361" s="149"/>
      <c r="T361" s="149"/>
      <c r="U361" s="149"/>
      <c r="W361" s="155"/>
      <c r="X361" s="155"/>
      <c r="Y361" s="155"/>
      <c r="Z361" s="155"/>
    </row>
    <row r="362" spans="1:29" s="30" customFormat="1" ht="25" customHeight="1" x14ac:dyDescent="0.25">
      <c r="A362" s="211">
        <f t="shared" si="75"/>
        <v>44374</v>
      </c>
      <c r="B362" s="212">
        <f>+B360+DAY(1)</f>
        <v>44374</v>
      </c>
      <c r="C362" s="160" t="s">
        <v>256</v>
      </c>
      <c r="D362" s="146"/>
      <c r="E362" s="206" t="s">
        <v>145</v>
      </c>
      <c r="F362" s="146" t="s">
        <v>163</v>
      </c>
      <c r="G362" s="148"/>
      <c r="H362" s="197"/>
      <c r="I362" s="147"/>
      <c r="J362" s="149"/>
      <c r="K362" s="149"/>
      <c r="L362" s="198"/>
      <c r="M362" s="149"/>
      <c r="N362" s="149"/>
      <c r="O362" s="149"/>
      <c r="P362" s="149"/>
      <c r="Q362" s="149"/>
      <c r="R362" s="149"/>
      <c r="S362" s="149"/>
      <c r="T362" s="149"/>
      <c r="U362" s="149"/>
      <c r="W362" s="155"/>
      <c r="X362" s="155"/>
      <c r="Y362" s="155"/>
      <c r="Z362" s="155"/>
    </row>
    <row r="363" spans="1:29" s="209" customFormat="1" ht="25" customHeight="1" x14ac:dyDescent="0.25">
      <c r="A363" s="144">
        <f t="shared" si="75"/>
        <v>44375</v>
      </c>
      <c r="B363" s="145">
        <f t="shared" ref="B363" si="82">+B362+DAY(1)</f>
        <v>44375</v>
      </c>
      <c r="C363" s="160"/>
      <c r="D363" s="146"/>
      <c r="E363" s="206"/>
      <c r="F363" s="146"/>
      <c r="G363" s="148"/>
      <c r="H363" s="197"/>
      <c r="I363" s="147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W363" s="155"/>
      <c r="X363" s="155"/>
      <c r="Y363" s="155"/>
      <c r="Z363" s="155"/>
    </row>
    <row r="364" spans="1:29" s="209" customFormat="1" ht="25" customHeight="1" x14ac:dyDescent="0.25">
      <c r="A364" s="156">
        <f>+B364</f>
        <v>44376</v>
      </c>
      <c r="B364" s="157">
        <f>+B363+DAY(1)</f>
        <v>44376</v>
      </c>
      <c r="C364" s="146"/>
      <c r="D364" s="188"/>
      <c r="E364" s="147"/>
      <c r="F364" s="146"/>
      <c r="G364" s="147"/>
      <c r="H364" s="148"/>
      <c r="I364" s="147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7"/>
      <c r="W364" s="155"/>
      <c r="X364" s="155"/>
      <c r="Y364" s="155"/>
      <c r="Z364" s="155"/>
    </row>
    <row r="365" spans="1:29" s="187" customFormat="1" ht="25" customHeight="1" x14ac:dyDescent="0.25">
      <c r="A365" s="156">
        <f>+B365</f>
        <v>44377</v>
      </c>
      <c r="B365" s="157">
        <f>+B364+DAY(1)</f>
        <v>44377</v>
      </c>
      <c r="C365" s="208"/>
      <c r="D365" s="146"/>
      <c r="E365" s="147"/>
      <c r="F365" s="146"/>
      <c r="G365" s="147"/>
      <c r="H365" s="148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67"/>
      <c r="W365" s="159"/>
      <c r="X365" s="159"/>
      <c r="Y365" s="159"/>
      <c r="Z365" s="159"/>
    </row>
    <row r="366" spans="1:29" s="187" customFormat="1" ht="25" customHeight="1" x14ac:dyDescent="0.25">
      <c r="A366" s="156"/>
      <c r="B366" s="157"/>
      <c r="C366" s="208"/>
      <c r="D366" s="146"/>
      <c r="E366" s="147"/>
      <c r="F366" s="146"/>
      <c r="G366" s="147"/>
      <c r="H366" s="148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67"/>
      <c r="W366" s="159"/>
      <c r="X366" s="159"/>
      <c r="Y366" s="159"/>
      <c r="Z366" s="159"/>
    </row>
    <row r="367" spans="1:29" s="235" customFormat="1" ht="25" customHeight="1" x14ac:dyDescent="0.25">
      <c r="A367" s="247"/>
      <c r="B367" s="248"/>
      <c r="C367" s="249"/>
      <c r="D367" s="232"/>
      <c r="E367" s="233"/>
      <c r="F367" s="232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4"/>
      <c r="W367" s="159"/>
      <c r="X367" s="159"/>
      <c r="Y367" s="159"/>
      <c r="Z367" s="236"/>
    </row>
    <row r="368" spans="1:29" s="235" customFormat="1" ht="25" customHeight="1" x14ac:dyDescent="0.25">
      <c r="A368" s="250"/>
      <c r="B368" s="251"/>
      <c r="C368" s="252"/>
      <c r="D368" s="237"/>
      <c r="E368" s="238"/>
      <c r="F368" s="237"/>
      <c r="G368" s="238"/>
      <c r="H368" s="238"/>
      <c r="I368" s="238"/>
      <c r="J368" s="238"/>
      <c r="K368" s="238"/>
      <c r="L368" s="238"/>
      <c r="M368" s="238"/>
      <c r="N368" s="238"/>
      <c r="O368" s="238"/>
      <c r="P368" s="238"/>
      <c r="Q368" s="238"/>
      <c r="R368" s="238"/>
      <c r="S368" s="238"/>
      <c r="T368" s="238"/>
      <c r="U368" s="239"/>
      <c r="W368" s="159"/>
      <c r="X368" s="151"/>
      <c r="Y368" s="159"/>
      <c r="Z368" s="236"/>
    </row>
    <row r="369" spans="1:26" s="235" customFormat="1" ht="25" customHeight="1" x14ac:dyDescent="0.25">
      <c r="A369" s="253"/>
      <c r="B369" s="254"/>
      <c r="C369" s="255"/>
      <c r="D369" s="237"/>
      <c r="E369" s="238"/>
      <c r="F369" s="237"/>
      <c r="G369" s="238"/>
      <c r="H369" s="238"/>
      <c r="I369" s="238"/>
      <c r="J369" s="238"/>
      <c r="K369" s="238"/>
      <c r="L369" s="238"/>
      <c r="M369" s="238"/>
      <c r="N369" s="238"/>
      <c r="O369" s="238"/>
      <c r="P369" s="238"/>
      <c r="Q369" s="238"/>
      <c r="R369" s="238"/>
      <c r="S369" s="238"/>
      <c r="T369" s="238"/>
      <c r="U369" s="239"/>
      <c r="W369" s="159"/>
      <c r="X369" s="151"/>
      <c r="Y369" s="159"/>
      <c r="Z369" s="236"/>
    </row>
    <row r="370" spans="1:26" s="235" customFormat="1" ht="25" customHeight="1" x14ac:dyDescent="0.25">
      <c r="A370" s="247"/>
      <c r="B370" s="256"/>
      <c r="C370" s="257"/>
      <c r="D370" s="237"/>
      <c r="E370" s="238"/>
      <c r="F370" s="237"/>
      <c r="G370" s="238"/>
      <c r="H370" s="238"/>
      <c r="I370" s="238"/>
      <c r="J370" s="238"/>
      <c r="K370" s="238"/>
      <c r="L370" s="238"/>
      <c r="M370" s="238"/>
      <c r="N370" s="238"/>
      <c r="O370" s="238"/>
      <c r="P370" s="238"/>
      <c r="Q370" s="238"/>
      <c r="R370" s="238"/>
      <c r="S370" s="238"/>
      <c r="T370" s="238"/>
      <c r="U370" s="239"/>
      <c r="W370" s="159"/>
      <c r="X370" s="151"/>
      <c r="Y370" s="159"/>
      <c r="Z370" s="236"/>
    </row>
    <row r="371" spans="1:26" s="235" customFormat="1" ht="25" customHeight="1" x14ac:dyDescent="0.25">
      <c r="A371" s="250"/>
      <c r="B371" s="258"/>
      <c r="C371" s="259"/>
      <c r="D371" s="240"/>
      <c r="E371" s="241"/>
      <c r="F371" s="240"/>
      <c r="G371" s="241"/>
      <c r="H371" s="241"/>
      <c r="I371" s="241"/>
      <c r="J371" s="241"/>
      <c r="K371" s="241"/>
      <c r="L371" s="241"/>
      <c r="M371" s="241"/>
      <c r="N371" s="241"/>
      <c r="O371" s="241"/>
      <c r="P371" s="241"/>
      <c r="Q371" s="241"/>
      <c r="R371" s="241"/>
      <c r="S371" s="241"/>
      <c r="T371" s="241"/>
      <c r="U371" s="242"/>
      <c r="W371" s="159"/>
      <c r="X371" s="151"/>
      <c r="Y371" s="159"/>
      <c r="Z371" s="236"/>
    </row>
    <row r="372" spans="1:26" s="235" customFormat="1" x14ac:dyDescent="0.25">
      <c r="A372" s="253"/>
      <c r="B372" s="260"/>
      <c r="C372" s="255"/>
      <c r="D372" s="237"/>
      <c r="E372" s="238"/>
      <c r="F372" s="237"/>
      <c r="G372" s="238"/>
      <c r="H372" s="238"/>
      <c r="I372" s="238"/>
      <c r="J372" s="238"/>
      <c r="K372" s="238"/>
      <c r="L372" s="238"/>
      <c r="M372" s="238"/>
      <c r="N372" s="238"/>
      <c r="O372" s="238"/>
      <c r="P372" s="238"/>
      <c r="Q372" s="238"/>
      <c r="R372" s="238"/>
      <c r="S372" s="238"/>
      <c r="T372" s="238"/>
      <c r="U372" s="238"/>
      <c r="W372" s="243"/>
      <c r="X372" s="243"/>
      <c r="Y372" s="243"/>
      <c r="Z372" s="236"/>
    </row>
    <row r="373" spans="1:26" s="235" customFormat="1" x14ac:dyDescent="0.25">
      <c r="A373" s="247"/>
      <c r="B373" s="261"/>
      <c r="C373" s="257"/>
      <c r="D373" s="237"/>
      <c r="E373" s="238"/>
      <c r="F373" s="237"/>
      <c r="G373" s="238"/>
      <c r="H373" s="238"/>
      <c r="I373" s="238"/>
      <c r="J373" s="238"/>
      <c r="K373" s="238"/>
      <c r="L373" s="238"/>
      <c r="M373" s="238"/>
      <c r="N373" s="238"/>
      <c r="O373" s="238"/>
      <c r="P373" s="238"/>
      <c r="Q373" s="238"/>
      <c r="R373" s="238"/>
      <c r="S373" s="238"/>
      <c r="T373" s="238"/>
      <c r="U373" s="238"/>
      <c r="W373" s="243"/>
      <c r="X373" s="243"/>
      <c r="Y373" s="243"/>
      <c r="Z373" s="236"/>
    </row>
    <row r="374" spans="1:26" s="235" customFormat="1" x14ac:dyDescent="0.25">
      <c r="A374" s="250"/>
      <c r="B374" s="262"/>
      <c r="C374" s="287" t="s">
        <v>259</v>
      </c>
      <c r="D374" s="237"/>
      <c r="E374" s="238"/>
      <c r="F374" s="237"/>
      <c r="G374" s="238"/>
      <c r="H374" s="238"/>
      <c r="I374" s="238"/>
      <c r="J374" s="238"/>
      <c r="K374" s="238"/>
      <c r="L374" s="238"/>
      <c r="M374" s="238"/>
      <c r="N374" s="238"/>
      <c r="O374" s="238"/>
      <c r="P374" s="238"/>
      <c r="Q374" s="238"/>
      <c r="R374" s="238"/>
      <c r="S374" s="238"/>
      <c r="T374" s="238"/>
      <c r="U374" s="238"/>
      <c r="W374" s="243"/>
      <c r="X374" s="243"/>
      <c r="Y374" s="243"/>
      <c r="Z374" s="236"/>
    </row>
    <row r="375" spans="1:26" s="235" customFormat="1" x14ac:dyDescent="0.25">
      <c r="A375" s="253"/>
      <c r="B375" s="260"/>
      <c r="C375" s="288">
        <v>44031</v>
      </c>
      <c r="D375" s="237"/>
      <c r="E375" s="238"/>
      <c r="F375" s="237"/>
      <c r="G375" s="238"/>
      <c r="H375" s="238"/>
      <c r="I375" s="238"/>
      <c r="J375" s="238"/>
      <c r="K375" s="238"/>
      <c r="L375" s="238"/>
      <c r="M375" s="238"/>
      <c r="N375" s="238"/>
      <c r="O375" s="238"/>
      <c r="P375" s="238"/>
      <c r="Q375" s="238"/>
      <c r="R375" s="238"/>
      <c r="S375" s="238"/>
      <c r="T375" s="238"/>
      <c r="U375" s="238"/>
      <c r="W375" s="243"/>
      <c r="X375" s="243"/>
      <c r="Y375" s="243"/>
      <c r="Z375" s="236"/>
    </row>
    <row r="376" spans="1:26" x14ac:dyDescent="0.6">
      <c r="A376" s="290"/>
      <c r="B376" s="261"/>
      <c r="C376" s="257" t="s">
        <v>261</v>
      </c>
      <c r="D376" s="237"/>
      <c r="E376" s="238"/>
      <c r="F376" s="237"/>
      <c r="G376" s="238"/>
      <c r="H376" s="238"/>
      <c r="I376" s="238"/>
      <c r="J376" s="238"/>
      <c r="K376" s="238"/>
      <c r="L376" s="238"/>
      <c r="M376" s="238"/>
      <c r="N376" s="238"/>
      <c r="O376" s="238"/>
      <c r="P376" s="238"/>
      <c r="Q376" s="238"/>
      <c r="R376" s="238"/>
      <c r="S376" s="238"/>
      <c r="T376" s="238"/>
      <c r="W376" s="139"/>
      <c r="X376" s="139"/>
      <c r="Y376" s="139"/>
    </row>
    <row r="377" spans="1:26" x14ac:dyDescent="0.6">
      <c r="A377" s="250"/>
      <c r="B377" s="289">
        <v>44078</v>
      </c>
      <c r="C377" s="257" t="s">
        <v>260</v>
      </c>
      <c r="D377" s="237"/>
      <c r="E377" s="238"/>
      <c r="F377" s="237"/>
      <c r="G377" s="238"/>
      <c r="H377" s="238"/>
      <c r="I377" s="238"/>
      <c r="J377" s="238"/>
      <c r="K377" s="238"/>
      <c r="L377" s="238"/>
      <c r="M377" s="238"/>
      <c r="N377" s="238"/>
      <c r="O377" s="238"/>
      <c r="P377" s="238"/>
      <c r="Q377" s="238"/>
      <c r="R377" s="238"/>
      <c r="S377" s="238"/>
      <c r="T377" s="238"/>
      <c r="W377" s="139"/>
      <c r="X377" s="139"/>
      <c r="Y377" s="139"/>
    </row>
    <row r="378" spans="1:26" x14ac:dyDescent="0.6">
      <c r="A378" s="253"/>
      <c r="B378" s="289">
        <v>44079</v>
      </c>
      <c r="C378" s="257" t="s">
        <v>260</v>
      </c>
      <c r="D378" s="237"/>
      <c r="E378" s="238"/>
      <c r="F378" s="237"/>
      <c r="G378" s="238"/>
      <c r="H378" s="238"/>
      <c r="I378" s="238"/>
      <c r="J378" s="238"/>
      <c r="K378" s="238"/>
      <c r="L378" s="238"/>
      <c r="M378" s="238"/>
      <c r="N378" s="238"/>
      <c r="O378" s="238"/>
      <c r="P378" s="238"/>
      <c r="Q378" s="238"/>
      <c r="R378" s="238"/>
      <c r="S378" s="238"/>
      <c r="T378" s="238"/>
      <c r="W378" s="139"/>
      <c r="X378" s="139"/>
      <c r="Y378" s="139"/>
    </row>
    <row r="379" spans="1:26" x14ac:dyDescent="0.6">
      <c r="A379" s="250"/>
      <c r="B379" s="289">
        <v>44080</v>
      </c>
      <c r="C379" s="257" t="s">
        <v>260</v>
      </c>
      <c r="D379" s="237"/>
      <c r="E379" s="238"/>
      <c r="F379" s="237"/>
      <c r="G379" s="238"/>
      <c r="H379" s="238"/>
      <c r="I379" s="238"/>
      <c r="J379" s="238"/>
      <c r="K379" s="238"/>
      <c r="L379" s="238"/>
      <c r="M379" s="238"/>
      <c r="N379" s="238"/>
      <c r="O379" s="238"/>
      <c r="P379" s="238"/>
      <c r="Q379" s="238"/>
      <c r="R379" s="238"/>
      <c r="S379" s="238"/>
      <c r="T379" s="238"/>
      <c r="W379" s="139"/>
      <c r="X379" s="139"/>
      <c r="Y379" s="139"/>
    </row>
    <row r="380" spans="1:26" x14ac:dyDescent="0.6">
      <c r="A380" s="250"/>
      <c r="B380" s="289">
        <v>44086</v>
      </c>
      <c r="C380" s="237" t="s">
        <v>262</v>
      </c>
      <c r="D380" s="237"/>
      <c r="E380" s="238"/>
      <c r="F380" s="237"/>
      <c r="G380" s="238"/>
      <c r="H380" s="238"/>
      <c r="I380" s="238"/>
      <c r="J380" s="238"/>
      <c r="K380" s="238"/>
      <c r="L380" s="238"/>
      <c r="M380" s="238"/>
      <c r="N380" s="238"/>
      <c r="O380" s="238"/>
      <c r="P380" s="238"/>
      <c r="Q380" s="238"/>
      <c r="R380" s="238"/>
      <c r="S380" s="238"/>
      <c r="T380" s="238"/>
    </row>
    <row r="381" spans="1:26" x14ac:dyDescent="0.6">
      <c r="A381" s="250"/>
      <c r="B381" s="289">
        <v>44093</v>
      </c>
      <c r="C381" s="237" t="s">
        <v>263</v>
      </c>
      <c r="D381" s="237"/>
      <c r="E381" s="238"/>
      <c r="F381" s="237"/>
      <c r="G381" s="238"/>
      <c r="H381" s="238"/>
      <c r="I381" s="238"/>
      <c r="J381" s="238"/>
      <c r="K381" s="238"/>
      <c r="L381" s="238"/>
      <c r="M381" s="238"/>
      <c r="N381" s="238"/>
      <c r="O381" s="238"/>
      <c r="P381" s="238"/>
      <c r="Q381" s="238"/>
      <c r="R381" s="238"/>
      <c r="S381" s="238"/>
      <c r="T381" s="238"/>
    </row>
    <row r="382" spans="1:26" x14ac:dyDescent="0.6">
      <c r="A382" s="250"/>
      <c r="B382" s="289">
        <v>44094</v>
      </c>
      <c r="C382" s="237" t="s">
        <v>263</v>
      </c>
      <c r="D382" s="237"/>
      <c r="E382" s="238"/>
      <c r="F382" s="237"/>
      <c r="G382" s="238"/>
      <c r="H382" s="238"/>
      <c r="I382" s="238"/>
      <c r="J382" s="238"/>
      <c r="K382" s="238"/>
      <c r="L382" s="238"/>
      <c r="M382" s="238"/>
      <c r="N382" s="238"/>
      <c r="O382" s="238"/>
      <c r="P382" s="238"/>
      <c r="Q382" s="238"/>
      <c r="R382" s="238"/>
      <c r="S382" s="238"/>
      <c r="T382" s="238"/>
    </row>
    <row r="383" spans="1:26" x14ac:dyDescent="0.6">
      <c r="A383" s="250"/>
      <c r="B383" s="289">
        <v>44218</v>
      </c>
      <c r="C383" s="237" t="s">
        <v>264</v>
      </c>
      <c r="D383" s="237"/>
      <c r="E383" s="238"/>
      <c r="F383" s="237"/>
      <c r="G383" s="238"/>
      <c r="H383" s="238"/>
      <c r="I383" s="238"/>
      <c r="J383" s="238"/>
      <c r="K383" s="238"/>
      <c r="L383" s="238"/>
      <c r="M383" s="238"/>
      <c r="N383" s="238"/>
      <c r="O383" s="238"/>
      <c r="P383" s="238"/>
      <c r="Q383" s="238"/>
      <c r="R383" s="238"/>
      <c r="S383" s="238"/>
      <c r="T383" s="238"/>
    </row>
    <row r="384" spans="1:26" x14ac:dyDescent="0.6">
      <c r="A384" s="250"/>
      <c r="B384" s="289">
        <v>44260</v>
      </c>
      <c r="C384" s="237" t="s">
        <v>265</v>
      </c>
      <c r="D384" s="237"/>
      <c r="E384" s="238"/>
      <c r="F384" s="237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238"/>
      <c r="T384" s="238"/>
    </row>
    <row r="385" spans="1:20" x14ac:dyDescent="0.6">
      <c r="A385" s="250"/>
      <c r="B385" s="289">
        <v>44324</v>
      </c>
      <c r="C385" s="237" t="s">
        <v>266</v>
      </c>
      <c r="D385" s="237"/>
      <c r="E385" s="238"/>
      <c r="F385" s="237"/>
      <c r="G385" s="238"/>
      <c r="H385" s="238"/>
      <c r="I385" s="238"/>
      <c r="J385" s="238"/>
      <c r="K385" s="238"/>
      <c r="L385" s="238"/>
      <c r="M385" s="238"/>
      <c r="N385" s="238"/>
      <c r="O385" s="238"/>
      <c r="P385" s="238"/>
      <c r="Q385" s="238"/>
      <c r="R385" s="238"/>
      <c r="S385" s="238"/>
      <c r="T385" s="238"/>
    </row>
    <row r="386" spans="1:20" x14ac:dyDescent="0.6">
      <c r="A386" s="250"/>
      <c r="B386" s="289">
        <v>44325</v>
      </c>
      <c r="C386" s="237" t="s">
        <v>267</v>
      </c>
      <c r="D386" s="237"/>
      <c r="E386" s="238"/>
      <c r="F386" s="237"/>
      <c r="G386" s="238"/>
      <c r="H386" s="238"/>
      <c r="I386" s="238"/>
      <c r="J386" s="238"/>
      <c r="K386" s="238"/>
      <c r="L386" s="238"/>
      <c r="M386" s="238"/>
      <c r="N386" s="238"/>
      <c r="O386" s="238"/>
      <c r="P386" s="238"/>
      <c r="Q386" s="238"/>
      <c r="R386" s="238"/>
      <c r="S386" s="238"/>
      <c r="T386" s="238"/>
    </row>
    <row r="387" spans="1:20" x14ac:dyDescent="0.6">
      <c r="A387" s="250"/>
      <c r="B387" s="289"/>
      <c r="C387" s="288">
        <v>44035</v>
      </c>
      <c r="D387" s="237"/>
      <c r="E387" s="238"/>
      <c r="F387" s="237"/>
      <c r="G387" s="238"/>
      <c r="H387" s="238"/>
      <c r="I387" s="238"/>
      <c r="J387" s="238"/>
      <c r="K387" s="238"/>
      <c r="L387" s="238"/>
      <c r="M387" s="238"/>
      <c r="N387" s="238"/>
      <c r="O387" s="238"/>
      <c r="P387" s="238"/>
      <c r="Q387" s="238"/>
      <c r="R387" s="238"/>
      <c r="S387" s="238"/>
      <c r="T387" s="238"/>
    </row>
    <row r="388" spans="1:20" x14ac:dyDescent="0.6">
      <c r="A388" s="250"/>
      <c r="B388" s="289">
        <v>44136</v>
      </c>
      <c r="C388" s="237" t="s">
        <v>268</v>
      </c>
      <c r="D388" s="237"/>
      <c r="E388" s="238"/>
      <c r="F388" s="237"/>
      <c r="G388" s="238"/>
      <c r="H388" s="238"/>
      <c r="I388" s="238"/>
      <c r="J388" s="238"/>
      <c r="K388" s="238"/>
      <c r="L388" s="238"/>
      <c r="M388" s="238"/>
      <c r="N388" s="238"/>
      <c r="O388" s="238"/>
      <c r="P388" s="238"/>
      <c r="Q388" s="238"/>
      <c r="R388" s="238"/>
      <c r="S388" s="238"/>
      <c r="T388" s="238"/>
    </row>
    <row r="389" spans="1:20" x14ac:dyDescent="0.6">
      <c r="A389" s="250"/>
      <c r="B389" s="289">
        <v>44293</v>
      </c>
      <c r="C389" s="237" t="s">
        <v>269</v>
      </c>
      <c r="D389" s="237"/>
      <c r="E389" s="238"/>
      <c r="F389" s="237"/>
      <c r="G389" s="238"/>
      <c r="H389" s="238"/>
      <c r="I389" s="238"/>
      <c r="J389" s="238"/>
      <c r="K389" s="238"/>
      <c r="L389" s="238"/>
      <c r="M389" s="238"/>
      <c r="N389" s="238"/>
      <c r="O389" s="238"/>
      <c r="P389" s="238"/>
      <c r="Q389" s="238"/>
      <c r="R389" s="238"/>
      <c r="S389" s="238"/>
      <c r="T389" s="238"/>
    </row>
    <row r="390" spans="1:20" x14ac:dyDescent="0.6">
      <c r="A390" s="250"/>
      <c r="B390" s="289"/>
      <c r="C390" s="288">
        <v>44038</v>
      </c>
      <c r="D390" s="237"/>
      <c r="E390" s="238"/>
      <c r="F390" s="237"/>
      <c r="G390" s="238"/>
      <c r="H390" s="238"/>
      <c r="I390" s="238"/>
      <c r="J390" s="238"/>
      <c r="K390" s="238"/>
      <c r="L390" s="238"/>
      <c r="M390" s="238"/>
      <c r="N390" s="238"/>
      <c r="O390" s="238"/>
      <c r="P390" s="238"/>
      <c r="Q390" s="238"/>
      <c r="R390" s="238"/>
      <c r="S390" s="238"/>
      <c r="T390" s="238"/>
    </row>
    <row r="391" spans="1:20" x14ac:dyDescent="0.6">
      <c r="A391" s="250"/>
      <c r="B391" s="289">
        <v>44129</v>
      </c>
      <c r="C391" s="237" t="s">
        <v>271</v>
      </c>
      <c r="D391" s="237"/>
      <c r="E391" s="238"/>
      <c r="F391" s="237"/>
      <c r="G391" s="238"/>
      <c r="H391" s="238"/>
      <c r="I391" s="238"/>
      <c r="J391" s="238"/>
      <c r="K391" s="238"/>
      <c r="L391" s="238"/>
      <c r="M391" s="238"/>
      <c r="N391" s="238"/>
      <c r="O391" s="238"/>
      <c r="P391" s="238"/>
      <c r="Q391" s="238"/>
      <c r="R391" s="238"/>
      <c r="S391" s="238"/>
      <c r="T391" s="238"/>
    </row>
    <row r="392" spans="1:20" x14ac:dyDescent="0.6">
      <c r="A392" s="250"/>
      <c r="B392" s="289">
        <v>44135</v>
      </c>
      <c r="C392" s="237" t="s">
        <v>270</v>
      </c>
      <c r="D392" s="237"/>
      <c r="E392" s="238"/>
      <c r="F392" s="237"/>
      <c r="G392" s="238"/>
      <c r="H392" s="238"/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</row>
    <row r="393" spans="1:20" x14ac:dyDescent="0.6">
      <c r="A393" s="250"/>
      <c r="B393" s="289">
        <v>44136</v>
      </c>
      <c r="C393" s="237" t="s">
        <v>272</v>
      </c>
      <c r="D393" s="237"/>
      <c r="E393" s="238"/>
      <c r="F393" s="237"/>
      <c r="G393" s="238"/>
      <c r="H393" s="238"/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</row>
    <row r="394" spans="1:20" x14ac:dyDescent="0.6">
      <c r="A394" s="250"/>
      <c r="B394" s="289">
        <v>44146</v>
      </c>
      <c r="C394" s="237" t="s">
        <v>277</v>
      </c>
      <c r="D394" s="237"/>
      <c r="E394" s="238"/>
      <c r="F394" s="237"/>
      <c r="G394" s="238"/>
      <c r="H394" s="238"/>
      <c r="I394" s="238"/>
      <c r="J394" s="238"/>
      <c r="K394" s="238"/>
      <c r="L394" s="238"/>
      <c r="M394" s="238"/>
      <c r="N394" s="238"/>
      <c r="O394" s="238"/>
      <c r="P394" s="238"/>
      <c r="Q394" s="238"/>
      <c r="R394" s="238"/>
      <c r="S394" s="238"/>
      <c r="T394" s="238"/>
    </row>
    <row r="395" spans="1:20" x14ac:dyDescent="0.6">
      <c r="A395" s="250"/>
      <c r="B395" s="289">
        <v>44149</v>
      </c>
      <c r="C395" s="237" t="s">
        <v>273</v>
      </c>
      <c r="D395" s="237"/>
      <c r="E395" s="238"/>
      <c r="F395" s="237"/>
      <c r="G395" s="238"/>
      <c r="H395" s="238"/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</row>
    <row r="396" spans="1:20" x14ac:dyDescent="0.6">
      <c r="A396" s="250"/>
      <c r="B396" s="289">
        <v>44149</v>
      </c>
      <c r="C396" s="237" t="s">
        <v>274</v>
      </c>
      <c r="D396" s="237"/>
      <c r="E396" s="238"/>
      <c r="F396" s="237"/>
      <c r="G396" s="238"/>
      <c r="H396" s="238"/>
      <c r="I396" s="238"/>
      <c r="J396" s="238"/>
      <c r="K396" s="238"/>
      <c r="L396" s="238"/>
      <c r="M396" s="238"/>
      <c r="N396" s="238"/>
      <c r="O396" s="238"/>
      <c r="P396" s="238"/>
      <c r="Q396" s="238"/>
      <c r="R396" s="238"/>
      <c r="S396" s="238"/>
      <c r="T396" s="238"/>
    </row>
    <row r="397" spans="1:20" x14ac:dyDescent="0.6">
      <c r="A397" s="250"/>
      <c r="B397" s="289">
        <v>44150</v>
      </c>
      <c r="C397" s="237" t="s">
        <v>275</v>
      </c>
      <c r="D397" s="237"/>
      <c r="E397" s="238"/>
      <c r="F397" s="237"/>
      <c r="G397" s="238"/>
      <c r="H397" s="238"/>
      <c r="I397" s="238"/>
      <c r="J397" s="238"/>
      <c r="K397" s="238"/>
      <c r="L397" s="238"/>
      <c r="M397" s="238"/>
      <c r="N397" s="238"/>
      <c r="O397" s="238"/>
      <c r="P397" s="238"/>
      <c r="Q397" s="238"/>
      <c r="R397" s="238"/>
      <c r="S397" s="238"/>
      <c r="T397" s="238"/>
    </row>
    <row r="398" spans="1:20" x14ac:dyDescent="0.6">
      <c r="A398" s="250"/>
      <c r="B398" s="289">
        <v>44150</v>
      </c>
      <c r="C398" s="237" t="s">
        <v>276</v>
      </c>
      <c r="D398" s="237"/>
      <c r="E398" s="238"/>
      <c r="F398" s="237"/>
      <c r="G398" s="238"/>
      <c r="H398" s="238"/>
      <c r="I398" s="238"/>
      <c r="J398" s="238"/>
      <c r="K398" s="238"/>
      <c r="L398" s="238"/>
      <c r="M398" s="238"/>
      <c r="N398" s="238"/>
      <c r="O398" s="238"/>
      <c r="P398" s="238"/>
      <c r="Q398" s="238"/>
      <c r="R398" s="238"/>
      <c r="S398" s="238"/>
      <c r="T398" s="238"/>
    </row>
    <row r="399" spans="1:20" x14ac:dyDescent="0.6">
      <c r="A399" s="250"/>
      <c r="B399" s="289"/>
      <c r="C399" s="288">
        <v>44044</v>
      </c>
      <c r="D399" s="237"/>
      <c r="E399" s="238"/>
      <c r="F399" s="237"/>
      <c r="G399" s="238"/>
      <c r="H399" s="238"/>
      <c r="I399" s="238"/>
      <c r="J399" s="238"/>
      <c r="K399" s="238"/>
      <c r="L399" s="238"/>
      <c r="M399" s="238"/>
      <c r="N399" s="238"/>
      <c r="O399" s="238"/>
      <c r="P399" s="238"/>
      <c r="Q399" s="238"/>
      <c r="R399" s="238"/>
      <c r="S399" s="238"/>
      <c r="T399" s="238"/>
    </row>
    <row r="400" spans="1:20" x14ac:dyDescent="0.6">
      <c r="A400" s="250"/>
      <c r="B400" s="289"/>
      <c r="C400" s="237" t="s">
        <v>280</v>
      </c>
      <c r="D400" s="237"/>
      <c r="E400" s="238"/>
      <c r="F400" s="237"/>
      <c r="G400" s="238"/>
      <c r="H400" s="238"/>
      <c r="I400" s="238"/>
      <c r="J400" s="238"/>
      <c r="K400" s="238"/>
      <c r="L400" s="238"/>
      <c r="M400" s="238"/>
      <c r="N400" s="238"/>
      <c r="O400" s="238"/>
      <c r="P400" s="238"/>
      <c r="Q400" s="238"/>
      <c r="R400" s="238"/>
      <c r="S400" s="238"/>
      <c r="T400" s="238"/>
    </row>
    <row r="401" spans="1:20" x14ac:dyDescent="0.6">
      <c r="A401" s="250"/>
      <c r="B401" s="289"/>
      <c r="C401" s="237" t="s">
        <v>281</v>
      </c>
      <c r="D401" s="237"/>
      <c r="E401" s="238"/>
      <c r="F401" s="237"/>
      <c r="G401" s="238"/>
      <c r="H401" s="238"/>
      <c r="I401" s="238"/>
      <c r="J401" s="238"/>
      <c r="K401" s="238"/>
      <c r="L401" s="238"/>
      <c r="M401" s="238"/>
      <c r="N401" s="238"/>
      <c r="O401" s="238"/>
      <c r="P401" s="238"/>
      <c r="Q401" s="238"/>
      <c r="R401" s="238"/>
      <c r="S401" s="238"/>
      <c r="T401" s="238"/>
    </row>
    <row r="402" spans="1:20" x14ac:dyDescent="0.6">
      <c r="A402" s="250"/>
      <c r="B402" s="262"/>
      <c r="C402" s="237" t="s">
        <v>282</v>
      </c>
      <c r="D402" s="237"/>
      <c r="E402" s="238"/>
      <c r="F402" s="237"/>
      <c r="G402" s="238"/>
      <c r="H402" s="238"/>
      <c r="I402" s="238"/>
      <c r="J402" s="238"/>
      <c r="K402" s="238"/>
      <c r="L402" s="238"/>
      <c r="M402" s="238"/>
      <c r="N402" s="238"/>
      <c r="O402" s="238"/>
      <c r="P402" s="238"/>
      <c r="Q402" s="238"/>
      <c r="R402" s="238"/>
      <c r="S402" s="238"/>
      <c r="T402" s="238"/>
    </row>
    <row r="403" spans="1:20" x14ac:dyDescent="0.6">
      <c r="A403" s="250"/>
      <c r="B403" s="262"/>
      <c r="C403" s="237" t="s">
        <v>283</v>
      </c>
      <c r="D403" s="237"/>
      <c r="E403" s="238"/>
      <c r="F403" s="237"/>
      <c r="G403" s="238"/>
      <c r="H403" s="238"/>
      <c r="I403" s="238"/>
      <c r="J403" s="238"/>
      <c r="K403" s="238"/>
      <c r="L403" s="238"/>
      <c r="M403" s="238"/>
      <c r="N403" s="238"/>
      <c r="O403" s="238"/>
      <c r="P403" s="238"/>
      <c r="Q403" s="238"/>
      <c r="R403" s="238"/>
      <c r="S403" s="238"/>
      <c r="T403" s="238"/>
    </row>
    <row r="404" spans="1:20" x14ac:dyDescent="0.6">
      <c r="A404" s="250"/>
      <c r="B404" s="262"/>
      <c r="C404" s="237" t="s">
        <v>284</v>
      </c>
      <c r="D404" s="237"/>
      <c r="E404" s="238"/>
      <c r="F404" s="237"/>
      <c r="G404" s="238"/>
      <c r="H404" s="238"/>
      <c r="I404" s="238"/>
      <c r="J404" s="238"/>
      <c r="K404" s="238"/>
      <c r="L404" s="238"/>
      <c r="M404" s="238"/>
      <c r="N404" s="238"/>
      <c r="O404" s="238"/>
      <c r="P404" s="238"/>
      <c r="Q404" s="238"/>
      <c r="R404" s="238"/>
      <c r="S404" s="238"/>
      <c r="T404" s="238"/>
    </row>
    <row r="405" spans="1:20" x14ac:dyDescent="0.6">
      <c r="A405" s="263"/>
      <c r="B405" s="264"/>
      <c r="C405" s="288" t="s">
        <v>350</v>
      </c>
    </row>
    <row r="406" spans="1:20" x14ac:dyDescent="0.6">
      <c r="A406" s="263"/>
      <c r="B406" s="264"/>
      <c r="C406" s="137" t="s">
        <v>351</v>
      </c>
    </row>
    <row r="407" spans="1:20" x14ac:dyDescent="0.6">
      <c r="A407" s="263"/>
      <c r="B407" s="264"/>
      <c r="C407" s="137" t="s">
        <v>352</v>
      </c>
    </row>
    <row r="408" spans="1:20" x14ac:dyDescent="0.6">
      <c r="A408" s="263"/>
      <c r="B408" s="264"/>
      <c r="C408" s="137" t="s">
        <v>353</v>
      </c>
    </row>
    <row r="409" spans="1:20" x14ac:dyDescent="0.6">
      <c r="A409" s="263"/>
      <c r="B409" s="264"/>
      <c r="C409" s="137" t="s">
        <v>354</v>
      </c>
    </row>
    <row r="410" spans="1:20" x14ac:dyDescent="0.6">
      <c r="A410" s="263"/>
      <c r="B410" s="264"/>
      <c r="C410" s="288">
        <v>44063</v>
      </c>
    </row>
    <row r="411" spans="1:20" x14ac:dyDescent="0.6">
      <c r="A411" s="263"/>
      <c r="B411" s="289">
        <v>44256</v>
      </c>
      <c r="C411" s="237" t="s">
        <v>356</v>
      </c>
    </row>
    <row r="412" spans="1:20" x14ac:dyDescent="0.6">
      <c r="A412" s="263"/>
      <c r="B412" s="289">
        <v>44319</v>
      </c>
      <c r="C412" s="237" t="s">
        <v>356</v>
      </c>
    </row>
    <row r="413" spans="1:20" x14ac:dyDescent="0.6">
      <c r="A413" s="263"/>
      <c r="B413" s="264"/>
      <c r="C413" s="288">
        <v>44077</v>
      </c>
    </row>
    <row r="414" spans="1:20" x14ac:dyDescent="0.6">
      <c r="A414" s="263"/>
      <c r="B414" s="264"/>
      <c r="C414" s="137" t="s">
        <v>363</v>
      </c>
    </row>
    <row r="415" spans="1:20" x14ac:dyDescent="0.6">
      <c r="A415" s="263"/>
      <c r="B415" s="264"/>
      <c r="C415" s="137" t="s">
        <v>364</v>
      </c>
    </row>
    <row r="416" spans="1:20" x14ac:dyDescent="0.6">
      <c r="A416" s="263"/>
      <c r="B416" s="264"/>
      <c r="C416" s="137"/>
    </row>
    <row r="417" spans="1:3" x14ac:dyDescent="0.6">
      <c r="A417" s="263"/>
      <c r="B417" s="264"/>
      <c r="C417" s="137"/>
    </row>
    <row r="418" spans="1:3" x14ac:dyDescent="0.6">
      <c r="A418" s="263"/>
      <c r="B418" s="264"/>
      <c r="C418" s="137"/>
    </row>
    <row r="419" spans="1:3" x14ac:dyDescent="0.6">
      <c r="A419" s="263"/>
      <c r="B419" s="264"/>
      <c r="C419" s="137"/>
    </row>
    <row r="420" spans="1:3" x14ac:dyDescent="0.6">
      <c r="A420" s="263"/>
      <c r="B420" s="264"/>
      <c r="C420" s="137"/>
    </row>
    <row r="421" spans="1:3" x14ac:dyDescent="0.6">
      <c r="A421" s="263"/>
      <c r="B421" s="264"/>
      <c r="C421" s="137"/>
    </row>
    <row r="422" spans="1:3" x14ac:dyDescent="0.6">
      <c r="A422" s="263"/>
      <c r="B422" s="264"/>
      <c r="C422" s="137"/>
    </row>
    <row r="423" spans="1:3" x14ac:dyDescent="0.6">
      <c r="A423" s="263"/>
      <c r="B423" s="264"/>
      <c r="C423" s="137"/>
    </row>
    <row r="424" spans="1:3" x14ac:dyDescent="0.6">
      <c r="A424" s="263"/>
      <c r="B424" s="264"/>
      <c r="C424" s="137"/>
    </row>
    <row r="425" spans="1:3" x14ac:dyDescent="0.6">
      <c r="A425" s="263"/>
      <c r="B425" s="264"/>
      <c r="C425" s="137"/>
    </row>
    <row r="426" spans="1:3" x14ac:dyDescent="0.6">
      <c r="A426" s="263"/>
      <c r="B426" s="264"/>
      <c r="C426" s="137"/>
    </row>
    <row r="427" spans="1:3" x14ac:dyDescent="0.6">
      <c r="A427" s="263"/>
      <c r="B427" s="264"/>
      <c r="C427" s="137"/>
    </row>
    <row r="428" spans="1:3" x14ac:dyDescent="0.6">
      <c r="A428" s="263"/>
      <c r="B428" s="264"/>
      <c r="C428" s="137"/>
    </row>
    <row r="429" spans="1:3" x14ac:dyDescent="0.6">
      <c r="A429" s="263"/>
      <c r="B429" s="264"/>
      <c r="C429" s="137"/>
    </row>
    <row r="430" spans="1:3" x14ac:dyDescent="0.6">
      <c r="A430" s="263"/>
      <c r="B430" s="264"/>
      <c r="C430" s="137"/>
    </row>
    <row r="431" spans="1:3" x14ac:dyDescent="0.6">
      <c r="A431" s="263"/>
      <c r="B431" s="264"/>
      <c r="C431" s="137"/>
    </row>
    <row r="432" spans="1:3" x14ac:dyDescent="0.6">
      <c r="A432" s="263"/>
      <c r="B432" s="264"/>
      <c r="C432" s="137"/>
    </row>
    <row r="433" spans="1:3" x14ac:dyDescent="0.6">
      <c r="A433" s="263"/>
      <c r="B433" s="264"/>
      <c r="C433" s="137"/>
    </row>
    <row r="434" spans="1:3" x14ac:dyDescent="0.6">
      <c r="A434" s="263"/>
      <c r="B434" s="264"/>
      <c r="C434" s="137"/>
    </row>
    <row r="435" spans="1:3" x14ac:dyDescent="0.6">
      <c r="A435" s="263"/>
      <c r="B435" s="264"/>
      <c r="C435" s="137"/>
    </row>
  </sheetData>
  <autoFilter ref="A3:AH366" xr:uid="{00000000-0009-0000-0000-000000000000}"/>
  <mergeCells count="1">
    <mergeCell ref="B1:U1"/>
  </mergeCells>
  <phoneticPr fontId="0" type="noConversion"/>
  <printOptions horizontalCentered="1"/>
  <pageMargins left="0.19685039370078741" right="0" top="0.39370078740157483" bottom="0.59055118110236227" header="0.19685039370078741" footer="0.19685039370078741"/>
  <pageSetup paperSize="9" scale="38" fitToHeight="10" orientation="portrait" errors="blank" r:id="rId1"/>
  <headerFooter>
    <oddFooter>&amp;L&amp;"Consolas,Fett Kursiv"&amp;24&amp;U&amp;KC00000Stand: 03.09.2020&amp;C&amp;"Consolas,Fett"&amp;24&amp;U&amp;KC00000Zur Kenntnis genommen ÖSKB: 28.08.2020&amp;R&amp;"Consolas,Fett"&amp;24&amp;U&amp;KC00000Seite &amp;P von &amp;N</oddFooter>
  </headerFooter>
  <rowBreaks count="5" manualBreakCount="5">
    <brk id="70" min="1" max="19" man="1"/>
    <brk id="131" min="1" max="19" man="1"/>
    <brk id="248" min="1" max="19" man="1"/>
    <brk id="316" min="1" max="19" man="1"/>
    <brk id="370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48"/>
  <sheetViews>
    <sheetView showGridLines="0" zoomScale="50" zoomScaleNormal="50" zoomScaleSheetLayoutView="50" workbookViewId="0">
      <selection sqref="A1:B1"/>
    </sheetView>
  </sheetViews>
  <sheetFormatPr baseColWidth="10" defaultColWidth="11.453125" defaultRowHeight="30.5" x14ac:dyDescent="0.25"/>
  <cols>
    <col min="1" max="1" width="12.26953125" style="3" customWidth="1"/>
    <col min="2" max="2" width="11.453125" style="6" customWidth="1"/>
    <col min="3" max="3" width="78.26953125" style="2" bestFit="1" customWidth="1"/>
    <col min="4" max="4" width="3.7265625" style="2" customWidth="1"/>
    <col min="5" max="5" width="24.1796875" style="3" customWidth="1"/>
    <col min="6" max="6" width="9.453125" style="4" customWidth="1"/>
    <col min="7" max="7" width="14.54296875" style="5" customWidth="1"/>
    <col min="8" max="12" width="23.54296875" style="6" customWidth="1"/>
    <col min="13" max="13" width="34.1796875" style="7" customWidth="1"/>
    <col min="14" max="14" width="35.54296875" style="7" customWidth="1"/>
    <col min="15" max="15" width="26.81640625" style="9" customWidth="1"/>
    <col min="16" max="16" width="17.81640625" style="9" customWidth="1"/>
    <col min="17" max="17" width="10.453125" style="10" customWidth="1"/>
    <col min="18" max="18" width="20.54296875" style="6" customWidth="1"/>
    <col min="19" max="19" width="6.7265625" style="6" customWidth="1"/>
    <col min="20" max="20" width="15.26953125" style="22" customWidth="1"/>
    <col min="21" max="21" width="30.7265625" style="12" customWidth="1"/>
    <col min="22" max="22" width="18.7265625" style="6" customWidth="1"/>
    <col min="23" max="23" width="13.26953125" style="13" customWidth="1"/>
    <col min="24" max="16384" width="11.453125" style="6"/>
  </cols>
  <sheetData>
    <row r="1" spans="1:21" ht="40" customHeight="1" x14ac:dyDescent="0.25">
      <c r="A1" s="338" t="s">
        <v>79</v>
      </c>
      <c r="B1" s="338"/>
      <c r="C1" s="1" t="s">
        <v>24</v>
      </c>
      <c r="T1" s="11"/>
    </row>
    <row r="2" spans="1:21" ht="40" customHeight="1" x14ac:dyDescent="0.25">
      <c r="B2" s="14">
        <f>+C2</f>
        <v>44083</v>
      </c>
      <c r="C2" s="15">
        <v>44083</v>
      </c>
      <c r="E2" s="16" t="s">
        <v>39</v>
      </c>
      <c r="F2" s="17"/>
      <c r="G2" s="18"/>
    </row>
    <row r="3" spans="1:21" ht="40" customHeight="1" x14ac:dyDescent="0.25">
      <c r="B3" s="14">
        <f>+C3</f>
        <v>44090</v>
      </c>
      <c r="C3" s="15">
        <v>44090</v>
      </c>
      <c r="E3" s="16" t="s">
        <v>238</v>
      </c>
      <c r="F3" s="17"/>
      <c r="G3" s="18"/>
      <c r="H3" s="19"/>
      <c r="I3" s="19"/>
      <c r="J3" s="19"/>
      <c r="L3" s="13"/>
      <c r="M3" s="6"/>
      <c r="T3" s="11"/>
    </row>
    <row r="4" spans="1:21" ht="40" customHeight="1" x14ac:dyDescent="0.25">
      <c r="B4" s="14">
        <f>+C5</f>
        <v>44132</v>
      </c>
      <c r="C4" s="15">
        <v>44118</v>
      </c>
      <c r="D4" s="15"/>
      <c r="E4" s="16" t="s">
        <v>114</v>
      </c>
      <c r="F4" s="17"/>
      <c r="G4" s="18"/>
      <c r="M4" s="6"/>
      <c r="N4" s="6"/>
      <c r="O4" s="93"/>
      <c r="T4" s="11"/>
    </row>
    <row r="5" spans="1:21" ht="40" customHeight="1" x14ac:dyDescent="0.25">
      <c r="B5" s="14">
        <f>+C4</f>
        <v>44118</v>
      </c>
      <c r="C5" s="15">
        <v>44132</v>
      </c>
      <c r="D5" s="6"/>
      <c r="E5" s="16" t="s">
        <v>115</v>
      </c>
      <c r="F5" s="17"/>
      <c r="G5" s="18"/>
      <c r="L5" s="13"/>
      <c r="M5" s="6"/>
      <c r="N5" s="20"/>
      <c r="O5" s="21"/>
      <c r="S5" s="21"/>
    </row>
    <row r="6" spans="1:21" ht="40" customHeight="1" x14ac:dyDescent="0.25">
      <c r="B6" s="14">
        <f>+C13</f>
        <v>44286</v>
      </c>
      <c r="C6" s="15">
        <v>44139</v>
      </c>
      <c r="D6" s="15"/>
      <c r="E6" s="16" t="s">
        <v>40</v>
      </c>
      <c r="F6" s="17"/>
      <c r="G6" s="18"/>
      <c r="L6" s="13"/>
      <c r="M6" s="6"/>
      <c r="N6" s="6"/>
      <c r="O6" s="6"/>
      <c r="P6" s="6"/>
      <c r="T6" s="11"/>
      <c r="U6" s="111"/>
    </row>
    <row r="7" spans="1:21" ht="40" customHeight="1" x14ac:dyDescent="0.25">
      <c r="B7" s="14">
        <f>+C14</f>
        <v>44306</v>
      </c>
      <c r="C7" s="15">
        <v>44139</v>
      </c>
      <c r="D7" s="15"/>
      <c r="E7" s="16" t="s">
        <v>131</v>
      </c>
      <c r="F7" s="17"/>
      <c r="G7" s="18"/>
      <c r="L7" s="13"/>
      <c r="M7" s="6"/>
      <c r="N7" s="6"/>
      <c r="O7" s="6"/>
      <c r="P7" s="6"/>
      <c r="T7" s="11"/>
      <c r="U7" s="111"/>
    </row>
    <row r="8" spans="1:21" ht="40" customHeight="1" x14ac:dyDescent="0.25">
      <c r="B8" s="14">
        <f>+C7</f>
        <v>44139</v>
      </c>
      <c r="C8" s="15">
        <v>44174</v>
      </c>
      <c r="D8" s="15"/>
      <c r="E8" s="16" t="s">
        <v>41</v>
      </c>
      <c r="F8" s="17"/>
      <c r="G8" s="18"/>
      <c r="O8" s="93"/>
    </row>
    <row r="9" spans="1:21" ht="40" customHeight="1" x14ac:dyDescent="0.25">
      <c r="B9" s="14">
        <f>+C5</f>
        <v>44132</v>
      </c>
      <c r="C9" s="15">
        <v>44223</v>
      </c>
      <c r="D9" s="23"/>
      <c r="E9" s="16" t="s">
        <v>117</v>
      </c>
      <c r="F9" s="17"/>
      <c r="G9" s="18"/>
      <c r="O9" s="93"/>
      <c r="S9" s="21"/>
    </row>
    <row r="10" spans="1:21" ht="40" customHeight="1" x14ac:dyDescent="0.25">
      <c r="B10" s="14">
        <f>+C8</f>
        <v>44174</v>
      </c>
      <c r="C10" s="15">
        <v>44237</v>
      </c>
      <c r="D10" s="23"/>
      <c r="E10" s="16" t="s">
        <v>42</v>
      </c>
      <c r="F10" s="17"/>
      <c r="G10" s="18"/>
      <c r="H10" s="19"/>
      <c r="I10" s="19"/>
      <c r="J10" s="19"/>
      <c r="O10" s="93"/>
      <c r="S10" s="311"/>
    </row>
    <row r="11" spans="1:21" ht="40" customHeight="1" x14ac:dyDescent="0.25">
      <c r="B11" s="14">
        <f>+C9</f>
        <v>44223</v>
      </c>
      <c r="C11" s="15">
        <v>44251</v>
      </c>
      <c r="D11" s="6"/>
      <c r="E11" s="16" t="s">
        <v>68</v>
      </c>
      <c r="F11" s="17"/>
      <c r="G11" s="18"/>
      <c r="M11" s="20"/>
      <c r="N11" s="20"/>
      <c r="O11" s="21"/>
    </row>
    <row r="12" spans="1:21" ht="40" customHeight="1" x14ac:dyDescent="0.25">
      <c r="B12" s="14">
        <f>+C11</f>
        <v>44251</v>
      </c>
      <c r="C12" s="15">
        <v>44272</v>
      </c>
      <c r="D12" s="15"/>
      <c r="E12" s="16" t="s">
        <v>43</v>
      </c>
      <c r="F12" s="17"/>
      <c r="G12" s="18"/>
      <c r="M12" s="20"/>
      <c r="N12" s="20"/>
      <c r="O12" s="21"/>
      <c r="S12" s="21"/>
    </row>
    <row r="13" spans="1:21" ht="40" customHeight="1" x14ac:dyDescent="0.25">
      <c r="B13" s="14" t="s">
        <v>297</v>
      </c>
      <c r="C13" s="15">
        <v>44286</v>
      </c>
      <c r="D13" s="15"/>
      <c r="E13" s="16" t="s">
        <v>116</v>
      </c>
      <c r="F13" s="17"/>
      <c r="G13" s="18"/>
      <c r="K13" s="19"/>
      <c r="M13" s="6"/>
      <c r="N13" s="6"/>
      <c r="O13" s="93"/>
      <c r="S13" s="21"/>
    </row>
    <row r="14" spans="1:21" ht="40" customHeight="1" x14ac:dyDescent="0.25">
      <c r="B14" s="14">
        <f>+C14</f>
        <v>44306</v>
      </c>
      <c r="C14" s="15">
        <v>44306</v>
      </c>
      <c r="D14" s="15"/>
      <c r="E14" s="16" t="s">
        <v>58</v>
      </c>
      <c r="F14" s="17"/>
      <c r="G14" s="18"/>
      <c r="O14" s="94"/>
      <c r="P14" s="19"/>
      <c r="S14" s="21"/>
    </row>
    <row r="15" spans="1:21" ht="40" customHeight="1" x14ac:dyDescent="0.25">
      <c r="B15" s="14">
        <f t="shared" ref="B15:B16" si="0">+C15</f>
        <v>44307</v>
      </c>
      <c r="C15" s="15">
        <v>44307</v>
      </c>
      <c r="D15" s="15"/>
      <c r="E15" s="16" t="s">
        <v>44</v>
      </c>
      <c r="F15" s="17"/>
      <c r="G15" s="18"/>
      <c r="L15" s="19"/>
      <c r="M15" s="19"/>
      <c r="N15" s="6"/>
      <c r="O15" s="93"/>
      <c r="S15" s="21"/>
    </row>
    <row r="16" spans="1:21" ht="40" customHeight="1" x14ac:dyDescent="0.25">
      <c r="B16" s="14">
        <f t="shared" si="0"/>
        <v>44328</v>
      </c>
      <c r="C16" s="15">
        <v>44328</v>
      </c>
      <c r="D16" s="15"/>
      <c r="E16" s="16" t="s">
        <v>118</v>
      </c>
      <c r="F16" s="17"/>
      <c r="G16" s="18"/>
      <c r="K16" s="19"/>
      <c r="M16" s="19"/>
      <c r="N16" s="6"/>
      <c r="O16" s="93"/>
      <c r="P16" s="24"/>
      <c r="R16" s="24"/>
      <c r="S16" s="21"/>
    </row>
    <row r="17" spans="2:22" ht="40" customHeight="1" x14ac:dyDescent="0.25">
      <c r="B17" s="3"/>
      <c r="C17" s="15"/>
      <c r="D17" s="15"/>
      <c r="E17" s="16"/>
      <c r="F17" s="17"/>
      <c r="G17" s="18"/>
      <c r="M17" s="19"/>
      <c r="N17" s="6"/>
      <c r="O17" s="93"/>
      <c r="S17" s="21"/>
    </row>
    <row r="18" spans="2:22" ht="31" customHeight="1" x14ac:dyDescent="0.25">
      <c r="C18" s="1" t="s">
        <v>96</v>
      </c>
      <c r="L18" s="3"/>
      <c r="M18" s="1" t="s">
        <v>138</v>
      </c>
      <c r="N18" s="1" t="s">
        <v>99</v>
      </c>
      <c r="O18" s="1" t="s">
        <v>139</v>
      </c>
      <c r="P18" s="1" t="s">
        <v>79</v>
      </c>
      <c r="V18" s="25"/>
    </row>
    <row r="19" spans="2:22" ht="31" customHeight="1" x14ac:dyDescent="0.25">
      <c r="B19" s="14">
        <f t="shared" ref="B19:B33" si="1">+C19</f>
        <v>44088</v>
      </c>
      <c r="C19" s="23">
        <v>44088</v>
      </c>
      <c r="D19" s="23"/>
      <c r="E19" s="3" t="s">
        <v>94</v>
      </c>
      <c r="F19" s="4" t="s">
        <v>1</v>
      </c>
      <c r="G19" s="293">
        <v>1</v>
      </c>
      <c r="H19" s="3"/>
      <c r="I19" s="3" t="s">
        <v>218</v>
      </c>
      <c r="J19" s="3" t="s">
        <v>186</v>
      </c>
      <c r="K19" s="3"/>
      <c r="L19" s="3" t="s">
        <v>38</v>
      </c>
      <c r="M19" s="7" t="s">
        <v>142</v>
      </c>
      <c r="N19" s="7">
        <v>0.79166666666666663</v>
      </c>
      <c r="O19" s="9" t="s">
        <v>222</v>
      </c>
      <c r="P19" s="26" t="s">
        <v>72</v>
      </c>
      <c r="V19" s="27"/>
    </row>
    <row r="20" spans="2:22" ht="31" customHeight="1" x14ac:dyDescent="0.25">
      <c r="B20" s="14">
        <f t="shared" si="1"/>
        <v>44089</v>
      </c>
      <c r="C20" s="295">
        <v>44089</v>
      </c>
      <c r="D20" s="295"/>
      <c r="E20" s="296" t="s">
        <v>94</v>
      </c>
      <c r="F20" s="297" t="s">
        <v>1</v>
      </c>
      <c r="G20" s="298">
        <v>1</v>
      </c>
      <c r="H20" s="296" t="s">
        <v>72</v>
      </c>
      <c r="I20" s="296"/>
      <c r="J20" s="296"/>
      <c r="K20" s="296" t="s">
        <v>37</v>
      </c>
      <c r="L20" s="299"/>
      <c r="M20" s="300" t="s">
        <v>142</v>
      </c>
      <c r="N20" s="300">
        <v>0.79166666666666663</v>
      </c>
      <c r="O20" s="301" t="s">
        <v>220</v>
      </c>
      <c r="P20" s="29">
        <f>COUNTIF($H$19:$L$33, "DA1")</f>
        <v>5</v>
      </c>
    </row>
    <row r="21" spans="2:22" ht="31" customHeight="1" x14ac:dyDescent="0.25">
      <c r="B21" s="14">
        <f t="shared" si="1"/>
        <v>44109</v>
      </c>
      <c r="C21" s="23">
        <v>44109</v>
      </c>
      <c r="D21" s="23"/>
      <c r="E21" s="3" t="s">
        <v>94</v>
      </c>
      <c r="F21" s="4" t="s">
        <v>1</v>
      </c>
      <c r="G21" s="293">
        <v>2</v>
      </c>
      <c r="H21" s="3"/>
      <c r="I21" s="3" t="s">
        <v>218</v>
      </c>
      <c r="J21" s="3" t="s">
        <v>186</v>
      </c>
      <c r="K21" s="3" t="s">
        <v>37</v>
      </c>
      <c r="L21" s="3"/>
      <c r="M21" s="7" t="s">
        <v>142</v>
      </c>
      <c r="N21" s="7">
        <v>0.79166666666666663</v>
      </c>
      <c r="O21" s="9" t="s">
        <v>222</v>
      </c>
      <c r="P21" s="26" t="s">
        <v>218</v>
      </c>
      <c r="V21" s="13"/>
    </row>
    <row r="22" spans="2:22" ht="31" customHeight="1" x14ac:dyDescent="0.25">
      <c r="B22" s="14">
        <f t="shared" si="1"/>
        <v>44110</v>
      </c>
      <c r="C22" s="295">
        <v>44110</v>
      </c>
      <c r="D22" s="295"/>
      <c r="E22" s="296" t="s">
        <v>94</v>
      </c>
      <c r="F22" s="297" t="s">
        <v>1</v>
      </c>
      <c r="G22" s="298">
        <v>2</v>
      </c>
      <c r="H22" s="296" t="s">
        <v>72</v>
      </c>
      <c r="I22" s="299"/>
      <c r="J22" s="299"/>
      <c r="K22" s="296"/>
      <c r="L22" s="296" t="s">
        <v>38</v>
      </c>
      <c r="M22" s="300" t="s">
        <v>142</v>
      </c>
      <c r="N22" s="300">
        <v>0.79166666666666663</v>
      </c>
      <c r="O22" s="301" t="s">
        <v>220</v>
      </c>
      <c r="P22" s="29">
        <f>COUNTIF($H$19:$L$33, "H1A")</f>
        <v>7</v>
      </c>
      <c r="V22" s="13"/>
    </row>
    <row r="23" spans="2:22" ht="31" customHeight="1" x14ac:dyDescent="0.25">
      <c r="B23" s="14">
        <f t="shared" si="1"/>
        <v>44137</v>
      </c>
      <c r="C23" s="314">
        <v>44137</v>
      </c>
      <c r="D23" s="314"/>
      <c r="E23" s="315" t="s">
        <v>94</v>
      </c>
      <c r="F23" s="316" t="s">
        <v>1</v>
      </c>
      <c r="G23" s="317">
        <v>3</v>
      </c>
      <c r="H23" s="315"/>
      <c r="I23" s="315" t="s">
        <v>218</v>
      </c>
      <c r="J23" s="315"/>
      <c r="K23" s="315" t="s">
        <v>37</v>
      </c>
      <c r="L23" s="318" t="s">
        <v>38</v>
      </c>
      <c r="M23" s="319" t="s">
        <v>142</v>
      </c>
      <c r="N23" s="319">
        <v>0.79166666666666663</v>
      </c>
      <c r="O23" s="320" t="s">
        <v>222</v>
      </c>
      <c r="P23" s="26" t="s">
        <v>186</v>
      </c>
    </row>
    <row r="24" spans="2:22" ht="31" customHeight="1" x14ac:dyDescent="0.25">
      <c r="B24" s="14">
        <f t="shared" si="1"/>
        <v>44138</v>
      </c>
      <c r="C24" s="295">
        <v>44138</v>
      </c>
      <c r="D24" s="295"/>
      <c r="E24" s="296" t="s">
        <v>94</v>
      </c>
      <c r="F24" s="297" t="s">
        <v>1</v>
      </c>
      <c r="G24" s="298">
        <v>3</v>
      </c>
      <c r="H24" s="296" t="s">
        <v>72</v>
      </c>
      <c r="I24" s="296"/>
      <c r="J24" s="296" t="s">
        <v>186</v>
      </c>
      <c r="K24" s="299"/>
      <c r="L24" s="296"/>
      <c r="M24" s="300" t="s">
        <v>142</v>
      </c>
      <c r="N24" s="300">
        <v>0.79166666666666663</v>
      </c>
      <c r="O24" s="301" t="s">
        <v>220</v>
      </c>
      <c r="P24" s="29">
        <f>COUNTIF($H$19:$L$33, "H1B")</f>
        <v>7</v>
      </c>
    </row>
    <row r="25" spans="2:22" ht="31" customHeight="1" x14ac:dyDescent="0.25">
      <c r="B25" s="14">
        <f t="shared" si="1"/>
        <v>44179</v>
      </c>
      <c r="C25" s="321">
        <v>44179</v>
      </c>
      <c r="D25" s="321"/>
      <c r="E25" s="322" t="s">
        <v>94</v>
      </c>
      <c r="F25" s="323" t="s">
        <v>1</v>
      </c>
      <c r="G25" s="324">
        <v>4</v>
      </c>
      <c r="H25" s="322"/>
      <c r="I25" s="322" t="s">
        <v>218</v>
      </c>
      <c r="J25" s="322" t="s">
        <v>186</v>
      </c>
      <c r="K25" s="322"/>
      <c r="L25" s="322"/>
      <c r="M25" s="325" t="s">
        <v>142</v>
      </c>
      <c r="N25" s="325">
        <v>0.79166666666666663</v>
      </c>
      <c r="O25" s="326" t="s">
        <v>222</v>
      </c>
      <c r="P25" s="26" t="s">
        <v>37</v>
      </c>
    </row>
    <row r="26" spans="2:22" ht="31" customHeight="1" x14ac:dyDescent="0.25">
      <c r="B26" s="14">
        <f t="shared" si="1"/>
        <v>44221</v>
      </c>
      <c r="C26" s="23">
        <v>44221</v>
      </c>
      <c r="D26" s="23"/>
      <c r="E26" s="3" t="s">
        <v>94</v>
      </c>
      <c r="F26" s="4" t="s">
        <v>1</v>
      </c>
      <c r="G26" s="330">
        <v>5</v>
      </c>
      <c r="H26" s="3"/>
      <c r="I26" s="3" t="s">
        <v>218</v>
      </c>
      <c r="J26" s="3" t="s">
        <v>186</v>
      </c>
      <c r="K26" s="3"/>
      <c r="L26" s="265"/>
      <c r="M26" s="7" t="s">
        <v>142</v>
      </c>
      <c r="N26" s="7">
        <v>0.79166666666666663</v>
      </c>
      <c r="O26" s="9" t="s">
        <v>222</v>
      </c>
      <c r="P26" s="29">
        <f>COUNTIF($H$19:$L$33, "H2A")</f>
        <v>5</v>
      </c>
    </row>
    <row r="27" spans="2:22" ht="31" customHeight="1" x14ac:dyDescent="0.25">
      <c r="B27" s="14">
        <f t="shared" ref="B27" si="2">+C27</f>
        <v>44221</v>
      </c>
      <c r="C27" s="23">
        <v>44221</v>
      </c>
      <c r="D27" s="23"/>
      <c r="E27" s="3" t="s">
        <v>94</v>
      </c>
      <c r="F27" s="4" t="s">
        <v>1</v>
      </c>
      <c r="G27" s="331">
        <v>4</v>
      </c>
      <c r="H27" s="3"/>
      <c r="I27" s="3"/>
      <c r="J27" s="3"/>
      <c r="K27" s="3"/>
      <c r="L27" s="265" t="s">
        <v>38</v>
      </c>
      <c r="M27" s="7" t="s">
        <v>142</v>
      </c>
      <c r="N27" s="7">
        <v>0.79166666666666663</v>
      </c>
      <c r="O27" s="9" t="s">
        <v>222</v>
      </c>
      <c r="P27" s="26" t="s">
        <v>38</v>
      </c>
    </row>
    <row r="28" spans="2:22" ht="31" customHeight="1" x14ac:dyDescent="0.25">
      <c r="B28" s="14">
        <f t="shared" si="1"/>
        <v>44222</v>
      </c>
      <c r="C28" s="295">
        <v>44222</v>
      </c>
      <c r="D28" s="295"/>
      <c r="E28" s="296" t="s">
        <v>94</v>
      </c>
      <c r="F28" s="297" t="s">
        <v>1</v>
      </c>
      <c r="G28" s="298">
        <v>4</v>
      </c>
      <c r="H28" s="296" t="s">
        <v>72</v>
      </c>
      <c r="I28" s="296"/>
      <c r="J28" s="296"/>
      <c r="K28" s="296" t="s">
        <v>37</v>
      </c>
      <c r="L28" s="299"/>
      <c r="M28" s="300" t="s">
        <v>142</v>
      </c>
      <c r="N28" s="300">
        <v>0.79166666666666663</v>
      </c>
      <c r="O28" s="301" t="s">
        <v>220</v>
      </c>
      <c r="P28" s="29">
        <f>COUNTIF($H$19:$L$33, "H2B")</f>
        <v>5</v>
      </c>
    </row>
    <row r="29" spans="2:22" ht="31" customHeight="1" x14ac:dyDescent="0.25">
      <c r="B29" s="14">
        <f t="shared" si="1"/>
        <v>44249</v>
      </c>
      <c r="C29" s="321">
        <v>44249</v>
      </c>
      <c r="D29" s="321"/>
      <c r="E29" s="322" t="s">
        <v>94</v>
      </c>
      <c r="F29" s="323" t="s">
        <v>1</v>
      </c>
      <c r="G29" s="332">
        <v>6</v>
      </c>
      <c r="H29" s="322"/>
      <c r="I29" s="322" t="s">
        <v>218</v>
      </c>
      <c r="J29" s="322" t="s">
        <v>186</v>
      </c>
      <c r="K29" s="322"/>
      <c r="L29" s="327"/>
      <c r="M29" s="325" t="s">
        <v>142</v>
      </c>
      <c r="N29" s="325">
        <v>0.79166666666666663</v>
      </c>
      <c r="O29" s="326" t="s">
        <v>222</v>
      </c>
      <c r="P29" s="26"/>
    </row>
    <row r="30" spans="2:22" ht="31" customHeight="1" x14ac:dyDescent="0.25">
      <c r="B30" s="14">
        <f t="shared" si="1"/>
        <v>44277</v>
      </c>
      <c r="C30" s="23">
        <v>44277</v>
      </c>
      <c r="D30" s="23"/>
      <c r="E30" s="3" t="s">
        <v>94</v>
      </c>
      <c r="F30" s="4" t="s">
        <v>1</v>
      </c>
      <c r="G30" s="293">
        <v>5</v>
      </c>
      <c r="H30" s="3"/>
      <c r="J30" s="3"/>
      <c r="K30" s="3" t="s">
        <v>37</v>
      </c>
      <c r="L30" s="265" t="s">
        <v>38</v>
      </c>
      <c r="M30" s="7" t="s">
        <v>142</v>
      </c>
      <c r="N30" s="7">
        <v>0.79166666666666663</v>
      </c>
      <c r="O30" s="9" t="s">
        <v>222</v>
      </c>
      <c r="P30" s="29"/>
    </row>
    <row r="31" spans="2:22" ht="31" customHeight="1" x14ac:dyDescent="0.25">
      <c r="B31" s="14">
        <f t="shared" ref="B31:B32" si="3">+C31</f>
        <v>44277</v>
      </c>
      <c r="C31" s="23">
        <v>44277</v>
      </c>
      <c r="D31" s="23"/>
      <c r="E31" s="3" t="s">
        <v>94</v>
      </c>
      <c r="F31" s="4" t="s">
        <v>1</v>
      </c>
      <c r="G31" s="330">
        <v>7</v>
      </c>
      <c r="H31" s="3"/>
      <c r="J31" s="3" t="s">
        <v>186</v>
      </c>
      <c r="K31" s="3"/>
      <c r="L31" s="265"/>
      <c r="M31" s="7" t="s">
        <v>142</v>
      </c>
      <c r="N31" s="7">
        <v>0.79166666666666663</v>
      </c>
      <c r="O31" s="9" t="s">
        <v>222</v>
      </c>
      <c r="P31" s="29"/>
    </row>
    <row r="32" spans="2:22" ht="31" customHeight="1" x14ac:dyDescent="0.25">
      <c r="B32" s="14">
        <f t="shared" si="3"/>
        <v>44278</v>
      </c>
      <c r="C32" s="23">
        <v>44278</v>
      </c>
      <c r="D32" s="23"/>
      <c r="E32" s="3" t="s">
        <v>94</v>
      </c>
      <c r="F32" s="4" t="s">
        <v>1</v>
      </c>
      <c r="G32" s="331">
        <v>5</v>
      </c>
      <c r="H32" s="3" t="s">
        <v>72</v>
      </c>
      <c r="I32" s="3"/>
      <c r="J32" s="3"/>
      <c r="L32" s="3"/>
      <c r="M32" s="7" t="s">
        <v>142</v>
      </c>
      <c r="N32" s="7">
        <v>0.79166666666666663</v>
      </c>
      <c r="O32" s="9" t="s">
        <v>220</v>
      </c>
      <c r="P32" s="29"/>
      <c r="U32" s="9"/>
    </row>
    <row r="33" spans="2:22" ht="31" customHeight="1" x14ac:dyDescent="0.25">
      <c r="B33" s="14">
        <f t="shared" si="1"/>
        <v>44278</v>
      </c>
      <c r="C33" s="295">
        <v>44278</v>
      </c>
      <c r="D33" s="295"/>
      <c r="E33" s="296" t="s">
        <v>94</v>
      </c>
      <c r="F33" s="297" t="s">
        <v>1</v>
      </c>
      <c r="G33" s="304">
        <v>7</v>
      </c>
      <c r="H33" s="296"/>
      <c r="I33" s="296" t="s">
        <v>218</v>
      </c>
      <c r="J33" s="296"/>
      <c r="K33" s="299"/>
      <c r="L33" s="296"/>
      <c r="M33" s="300" t="s">
        <v>142</v>
      </c>
      <c r="N33" s="300">
        <v>0.79166666666666663</v>
      </c>
      <c r="O33" s="301" t="s">
        <v>220</v>
      </c>
      <c r="P33" s="29"/>
      <c r="U33" s="9"/>
    </row>
    <row r="34" spans="2:22" ht="31" customHeight="1" x14ac:dyDescent="0.25">
      <c r="B34" s="3" t="s">
        <v>0</v>
      </c>
      <c r="C34" s="23" t="s">
        <v>36</v>
      </c>
      <c r="D34" s="23"/>
      <c r="E34" s="6"/>
      <c r="F34" s="6"/>
      <c r="G34" s="6"/>
      <c r="H34" s="3"/>
      <c r="I34" s="3"/>
      <c r="J34" s="3"/>
      <c r="K34" s="3"/>
      <c r="L34" s="3"/>
      <c r="M34" s="6"/>
      <c r="N34" s="6"/>
      <c r="O34" s="93"/>
    </row>
    <row r="35" spans="2:22" ht="31" customHeight="1" x14ac:dyDescent="0.25">
      <c r="C35" s="1" t="s">
        <v>137</v>
      </c>
      <c r="H35" s="3"/>
      <c r="I35" s="3"/>
      <c r="J35" s="3"/>
      <c r="K35" s="3"/>
      <c r="L35" s="3"/>
      <c r="M35" s="1" t="s">
        <v>138</v>
      </c>
      <c r="N35" s="1" t="s">
        <v>99</v>
      </c>
      <c r="O35" s="1" t="s">
        <v>139</v>
      </c>
      <c r="P35" s="1" t="s">
        <v>79</v>
      </c>
      <c r="V35" s="25"/>
    </row>
    <row r="36" spans="2:22" ht="31" customHeight="1" x14ac:dyDescent="0.25">
      <c r="B36" s="14">
        <f t="shared" ref="B36:B50" si="4">+C36</f>
        <v>44121</v>
      </c>
      <c r="C36" s="295">
        <v>44121</v>
      </c>
      <c r="D36" s="295"/>
      <c r="E36" s="296" t="s">
        <v>29</v>
      </c>
      <c r="F36" s="297" t="s">
        <v>1</v>
      </c>
      <c r="G36" s="298">
        <v>1</v>
      </c>
      <c r="H36" s="296" t="s">
        <v>133</v>
      </c>
      <c r="I36" s="296"/>
      <c r="J36" s="296"/>
      <c r="K36" s="296"/>
      <c r="L36" s="296"/>
      <c r="M36" s="300" t="s">
        <v>180</v>
      </c>
      <c r="N36" s="302" t="s">
        <v>301</v>
      </c>
      <c r="O36" s="301" t="s">
        <v>221</v>
      </c>
      <c r="P36" s="26" t="s">
        <v>133</v>
      </c>
      <c r="V36" s="27"/>
    </row>
    <row r="37" spans="2:22" ht="31" customHeight="1" x14ac:dyDescent="0.25">
      <c r="B37" s="14">
        <f t="shared" si="4"/>
        <v>44149</v>
      </c>
      <c r="C37" s="23">
        <v>44149</v>
      </c>
      <c r="D37" s="23"/>
      <c r="E37" s="3" t="s">
        <v>29</v>
      </c>
      <c r="F37" s="4" t="s">
        <v>1</v>
      </c>
      <c r="G37" s="293">
        <v>2</v>
      </c>
      <c r="H37" s="3" t="s">
        <v>133</v>
      </c>
      <c r="I37" s="3"/>
      <c r="J37" s="3"/>
      <c r="K37" s="3"/>
      <c r="L37" s="3"/>
      <c r="M37" s="7" t="s">
        <v>180</v>
      </c>
      <c r="N37" s="7">
        <v>0.45833333333333331</v>
      </c>
      <c r="O37" s="9" t="s">
        <v>221</v>
      </c>
      <c r="P37" s="29">
        <f>COUNTIF($H$36:$L$47, "MT1")</f>
        <v>7</v>
      </c>
      <c r="V37" s="13"/>
    </row>
    <row r="38" spans="2:22" ht="31" customHeight="1" x14ac:dyDescent="0.25">
      <c r="B38" s="307">
        <f t="shared" si="4"/>
        <v>44149</v>
      </c>
      <c r="C38" s="295">
        <v>44149</v>
      </c>
      <c r="D38" s="295"/>
      <c r="E38" s="296" t="s">
        <v>29</v>
      </c>
      <c r="F38" s="297" t="s">
        <v>1</v>
      </c>
      <c r="G38" s="298">
        <v>1</v>
      </c>
      <c r="H38" s="296"/>
      <c r="I38" s="296" t="s">
        <v>134</v>
      </c>
      <c r="J38" s="296"/>
      <c r="K38" s="296"/>
      <c r="L38" s="296"/>
      <c r="M38" s="300" t="s">
        <v>180</v>
      </c>
      <c r="N38" s="302" t="s">
        <v>300</v>
      </c>
      <c r="O38" s="301" t="s">
        <v>221</v>
      </c>
      <c r="P38" s="8" t="s">
        <v>134</v>
      </c>
      <c r="V38" s="13"/>
    </row>
    <row r="39" spans="2:22" ht="31" customHeight="1" x14ac:dyDescent="0.25">
      <c r="B39" s="14">
        <f t="shared" si="4"/>
        <v>44184</v>
      </c>
      <c r="C39" s="23">
        <v>44184</v>
      </c>
      <c r="D39" s="23"/>
      <c r="E39" s="3" t="s">
        <v>29</v>
      </c>
      <c r="F39" s="4" t="s">
        <v>1</v>
      </c>
      <c r="G39" s="293">
        <v>2</v>
      </c>
      <c r="H39" s="3"/>
      <c r="I39" s="3" t="s">
        <v>134</v>
      </c>
      <c r="J39" s="3"/>
      <c r="K39" s="3"/>
      <c r="L39" s="3"/>
      <c r="M39" s="7" t="s">
        <v>180</v>
      </c>
      <c r="N39" s="8" t="s">
        <v>301</v>
      </c>
      <c r="O39" s="9" t="s">
        <v>221</v>
      </c>
      <c r="P39" s="29">
        <f>COUNTIF($H$36:$L$47, "MT2")</f>
        <v>5</v>
      </c>
      <c r="V39" s="13"/>
    </row>
    <row r="40" spans="2:22" ht="31" customHeight="1" x14ac:dyDescent="0.25">
      <c r="B40" s="14">
        <f t="shared" si="4"/>
        <v>44184</v>
      </c>
      <c r="C40" s="295">
        <v>44184</v>
      </c>
      <c r="D40" s="295"/>
      <c r="E40" s="296" t="s">
        <v>29</v>
      </c>
      <c r="F40" s="297" t="s">
        <v>1</v>
      </c>
      <c r="G40" s="298">
        <v>3</v>
      </c>
      <c r="H40" s="296" t="s">
        <v>133</v>
      </c>
      <c r="I40" s="296"/>
      <c r="J40" s="296"/>
      <c r="K40" s="296"/>
      <c r="L40" s="296"/>
      <c r="M40" s="300" t="s">
        <v>180</v>
      </c>
      <c r="N40" s="300">
        <v>0.58333333333333337</v>
      </c>
      <c r="O40" s="301" t="s">
        <v>221</v>
      </c>
      <c r="P40" s="26" t="s">
        <v>135</v>
      </c>
      <c r="V40" s="30"/>
    </row>
    <row r="41" spans="2:22" ht="31" customHeight="1" x14ac:dyDescent="0.25">
      <c r="B41" s="14">
        <f t="shared" si="4"/>
        <v>44226</v>
      </c>
      <c r="C41" s="23">
        <v>44226</v>
      </c>
      <c r="D41" s="23"/>
      <c r="E41" s="3" t="s">
        <v>29</v>
      </c>
      <c r="F41" s="4" t="s">
        <v>1</v>
      </c>
      <c r="G41" s="293">
        <v>4</v>
      </c>
      <c r="H41" s="3" t="s">
        <v>133</v>
      </c>
      <c r="I41" s="3"/>
      <c r="J41" s="3"/>
      <c r="K41" s="3"/>
      <c r="L41" s="265"/>
      <c r="M41" s="7" t="s">
        <v>180</v>
      </c>
      <c r="N41" s="7">
        <v>0.45833333333333331</v>
      </c>
      <c r="O41" s="9" t="s">
        <v>221</v>
      </c>
      <c r="P41" s="29">
        <f>COUNTIF($H$36:$L$47, "MT3")</f>
        <v>0</v>
      </c>
    </row>
    <row r="42" spans="2:22" ht="31" customHeight="1" x14ac:dyDescent="0.25">
      <c r="B42" s="14">
        <f t="shared" si="4"/>
        <v>44226</v>
      </c>
      <c r="C42" s="295">
        <v>44226</v>
      </c>
      <c r="D42" s="295"/>
      <c r="E42" s="296" t="s">
        <v>29</v>
      </c>
      <c r="F42" s="297" t="s">
        <v>1</v>
      </c>
      <c r="G42" s="298">
        <v>3</v>
      </c>
      <c r="H42" s="296"/>
      <c r="I42" s="296" t="s">
        <v>134</v>
      </c>
      <c r="J42" s="296"/>
      <c r="K42" s="296"/>
      <c r="L42" s="296"/>
      <c r="M42" s="300" t="s">
        <v>180</v>
      </c>
      <c r="N42" s="302" t="s">
        <v>300</v>
      </c>
      <c r="O42" s="301" t="s">
        <v>221</v>
      </c>
      <c r="P42" s="29"/>
    </row>
    <row r="43" spans="2:22" ht="31" customHeight="1" x14ac:dyDescent="0.25">
      <c r="B43" s="14">
        <f t="shared" si="4"/>
        <v>44254</v>
      </c>
      <c r="C43" s="321">
        <v>44254</v>
      </c>
      <c r="D43" s="321"/>
      <c r="E43" s="322" t="s">
        <v>29</v>
      </c>
      <c r="F43" s="323" t="s">
        <v>1</v>
      </c>
      <c r="G43" s="324">
        <v>5</v>
      </c>
      <c r="H43" s="322" t="s">
        <v>133</v>
      </c>
      <c r="I43" s="322"/>
      <c r="J43" s="322"/>
      <c r="K43" s="322"/>
      <c r="L43" s="322"/>
      <c r="M43" s="325" t="s">
        <v>180</v>
      </c>
      <c r="N43" s="328" t="s">
        <v>301</v>
      </c>
      <c r="O43" s="326" t="s">
        <v>221</v>
      </c>
      <c r="P43" s="26"/>
    </row>
    <row r="44" spans="2:22" ht="31" customHeight="1" x14ac:dyDescent="0.25">
      <c r="B44" s="14">
        <f t="shared" si="4"/>
        <v>44282</v>
      </c>
      <c r="C44" s="23">
        <v>44282</v>
      </c>
      <c r="D44" s="23"/>
      <c r="E44" s="3" t="s">
        <v>29</v>
      </c>
      <c r="F44" s="4" t="s">
        <v>1</v>
      </c>
      <c r="G44" s="293">
        <v>6</v>
      </c>
      <c r="H44" s="3" t="s">
        <v>133</v>
      </c>
      <c r="I44" s="3"/>
      <c r="J44" s="3"/>
      <c r="K44" s="3"/>
      <c r="L44" s="3"/>
      <c r="M44" s="7" t="s">
        <v>180</v>
      </c>
      <c r="N44" s="7">
        <v>0.45833333333333331</v>
      </c>
      <c r="O44" s="9" t="s">
        <v>221</v>
      </c>
      <c r="P44" s="26"/>
    </row>
    <row r="45" spans="2:22" ht="31" customHeight="1" x14ac:dyDescent="0.25">
      <c r="B45" s="14">
        <f t="shared" si="4"/>
        <v>44282</v>
      </c>
      <c r="C45" s="295">
        <v>44282</v>
      </c>
      <c r="D45" s="295"/>
      <c r="E45" s="296" t="s">
        <v>29</v>
      </c>
      <c r="F45" s="297" t="s">
        <v>1</v>
      </c>
      <c r="G45" s="298">
        <v>4</v>
      </c>
      <c r="H45" s="296"/>
      <c r="I45" s="296" t="s">
        <v>134</v>
      </c>
      <c r="J45" s="296"/>
      <c r="K45" s="296"/>
      <c r="L45" s="303"/>
      <c r="M45" s="300" t="s">
        <v>180</v>
      </c>
      <c r="N45" s="302" t="s">
        <v>300</v>
      </c>
      <c r="O45" s="301" t="s">
        <v>221</v>
      </c>
      <c r="P45" s="26"/>
    </row>
    <row r="46" spans="2:22" ht="31" customHeight="1" x14ac:dyDescent="0.25">
      <c r="B46" s="14">
        <f t="shared" si="4"/>
        <v>44310</v>
      </c>
      <c r="C46" s="23">
        <v>44310</v>
      </c>
      <c r="D46" s="23"/>
      <c r="E46" s="3" t="s">
        <v>29</v>
      </c>
      <c r="F46" s="4" t="s">
        <v>1</v>
      </c>
      <c r="G46" s="312">
        <v>5</v>
      </c>
      <c r="H46" s="3"/>
      <c r="I46" s="3" t="s">
        <v>134</v>
      </c>
      <c r="J46" s="3"/>
      <c r="K46" s="3"/>
      <c r="L46" s="3"/>
      <c r="M46" s="7" t="s">
        <v>180</v>
      </c>
      <c r="N46" s="7">
        <v>0.45833333333333331</v>
      </c>
      <c r="O46" s="9" t="s">
        <v>221</v>
      </c>
      <c r="P46" s="26"/>
    </row>
    <row r="47" spans="2:22" ht="31" customHeight="1" x14ac:dyDescent="0.25">
      <c r="B47" s="14">
        <f t="shared" si="4"/>
        <v>44310</v>
      </c>
      <c r="C47" s="295">
        <v>44310</v>
      </c>
      <c r="D47" s="295"/>
      <c r="E47" s="296" t="s">
        <v>29</v>
      </c>
      <c r="F47" s="297" t="s">
        <v>1</v>
      </c>
      <c r="G47" s="298">
        <v>7</v>
      </c>
      <c r="H47" s="296" t="s">
        <v>133</v>
      </c>
      <c r="I47" s="296"/>
      <c r="J47" s="296"/>
      <c r="K47" s="296"/>
      <c r="L47" s="303"/>
      <c r="M47" s="300" t="s">
        <v>180</v>
      </c>
      <c r="N47" s="302" t="s">
        <v>300</v>
      </c>
      <c r="O47" s="301" t="s">
        <v>221</v>
      </c>
      <c r="P47" s="26"/>
    </row>
    <row r="48" spans="2:22" ht="31" customHeight="1" x14ac:dyDescent="0.25">
      <c r="B48" s="14">
        <f t="shared" si="4"/>
        <v>44352</v>
      </c>
      <c r="C48" s="23">
        <v>44352</v>
      </c>
      <c r="D48" s="23"/>
      <c r="E48" s="117" t="s">
        <v>230</v>
      </c>
      <c r="F48" s="117"/>
      <c r="G48" s="118"/>
      <c r="H48" s="119"/>
      <c r="I48" s="119"/>
      <c r="J48" s="119"/>
      <c r="M48" s="7" t="s">
        <v>180</v>
      </c>
      <c r="N48" s="8" t="s">
        <v>301</v>
      </c>
      <c r="O48" s="9" t="s">
        <v>221</v>
      </c>
      <c r="P48" s="26"/>
    </row>
    <row r="49" spans="2:22" ht="31" customHeight="1" x14ac:dyDescent="0.25">
      <c r="B49" s="14">
        <f t="shared" si="4"/>
        <v>44373</v>
      </c>
      <c r="C49" s="23">
        <v>44373</v>
      </c>
      <c r="D49" s="23"/>
      <c r="E49" s="117" t="s">
        <v>229</v>
      </c>
      <c r="F49" s="117"/>
      <c r="G49" s="118"/>
      <c r="H49" s="43"/>
      <c r="I49" s="43"/>
      <c r="J49" s="43"/>
      <c r="L49" s="28"/>
      <c r="M49" s="7" t="s">
        <v>163</v>
      </c>
      <c r="P49" s="26"/>
    </row>
    <row r="50" spans="2:22" ht="31" customHeight="1" x14ac:dyDescent="0.25">
      <c r="B50" s="14">
        <f t="shared" si="4"/>
        <v>44374</v>
      </c>
      <c r="C50" s="23">
        <v>44374</v>
      </c>
      <c r="D50" s="23"/>
      <c r="E50" s="117" t="s">
        <v>229</v>
      </c>
      <c r="F50" s="117"/>
      <c r="G50" s="118"/>
      <c r="H50" s="43"/>
      <c r="I50" s="43"/>
      <c r="J50" s="43"/>
      <c r="L50" s="28"/>
      <c r="M50" s="7" t="s">
        <v>163</v>
      </c>
      <c r="P50" s="26"/>
    </row>
    <row r="51" spans="2:22" ht="31" customHeight="1" x14ac:dyDescent="0.25">
      <c r="B51" s="3" t="s">
        <v>0</v>
      </c>
      <c r="C51" s="23" t="s">
        <v>36</v>
      </c>
      <c r="D51" s="23"/>
      <c r="E51" s="6"/>
      <c r="F51" s="6"/>
      <c r="G51" s="6"/>
      <c r="M51" s="6"/>
      <c r="N51" s="6"/>
      <c r="O51" s="93"/>
    </row>
    <row r="52" spans="2:22" ht="31" customHeight="1" x14ac:dyDescent="0.25">
      <c r="C52" s="1" t="s">
        <v>97</v>
      </c>
      <c r="M52" s="1" t="s">
        <v>138</v>
      </c>
      <c r="N52" s="1" t="s">
        <v>99</v>
      </c>
      <c r="O52" s="1" t="s">
        <v>139</v>
      </c>
      <c r="P52" s="1" t="s">
        <v>79</v>
      </c>
      <c r="V52" s="25"/>
    </row>
    <row r="53" spans="2:22" ht="31" customHeight="1" x14ac:dyDescent="0.25">
      <c r="B53" s="14">
        <f t="shared" ref="B53:B70" si="5">+C53</f>
        <v>44087</v>
      </c>
      <c r="C53" s="23">
        <v>44087</v>
      </c>
      <c r="D53" s="23"/>
      <c r="E53" s="3" t="s">
        <v>94</v>
      </c>
      <c r="F53" s="4" t="s">
        <v>1</v>
      </c>
      <c r="G53" s="293">
        <v>1</v>
      </c>
      <c r="H53" s="3" t="s">
        <v>2</v>
      </c>
      <c r="I53" s="3" t="s">
        <v>3</v>
      </c>
      <c r="J53" s="3"/>
      <c r="K53" s="3"/>
      <c r="L53" s="3"/>
      <c r="M53" s="7" t="s">
        <v>142</v>
      </c>
      <c r="N53" s="7">
        <v>0.41666666666666669</v>
      </c>
      <c r="O53" s="9" t="s">
        <v>222</v>
      </c>
      <c r="P53" s="26" t="s">
        <v>2</v>
      </c>
      <c r="V53" s="27"/>
    </row>
    <row r="54" spans="2:22" ht="31" customHeight="1" x14ac:dyDescent="0.25">
      <c r="B54" s="14">
        <f t="shared" ref="B54" si="6">+C54</f>
        <v>44087</v>
      </c>
      <c r="C54" s="295">
        <v>44087</v>
      </c>
      <c r="D54" s="295"/>
      <c r="E54" s="296" t="s">
        <v>94</v>
      </c>
      <c r="F54" s="297" t="s">
        <v>1</v>
      </c>
      <c r="G54" s="298">
        <v>1</v>
      </c>
      <c r="H54" s="296"/>
      <c r="I54" s="296"/>
      <c r="J54" s="296" t="s">
        <v>57</v>
      </c>
      <c r="K54" s="296"/>
      <c r="L54" s="303"/>
      <c r="M54" s="300" t="s">
        <v>142</v>
      </c>
      <c r="N54" s="300">
        <v>0.5625</v>
      </c>
      <c r="O54" s="301" t="s">
        <v>220</v>
      </c>
      <c r="P54" s="29">
        <f>COUNTIF($H$53:$L$66, "WLD")</f>
        <v>7</v>
      </c>
      <c r="V54" s="27"/>
    </row>
    <row r="55" spans="2:22" ht="31" customHeight="1" x14ac:dyDescent="0.25">
      <c r="B55" s="14">
        <f t="shared" si="5"/>
        <v>44108</v>
      </c>
      <c r="C55" s="23">
        <v>44108</v>
      </c>
      <c r="D55" s="23"/>
      <c r="E55" s="3" t="s">
        <v>94</v>
      </c>
      <c r="F55" s="4" t="s">
        <v>1</v>
      </c>
      <c r="G55" s="293">
        <v>2</v>
      </c>
      <c r="H55" s="3" t="s">
        <v>2</v>
      </c>
      <c r="I55" s="3"/>
      <c r="J55" s="3" t="s">
        <v>57</v>
      </c>
      <c r="K55" s="3"/>
      <c r="L55" s="3"/>
      <c r="M55" s="7" t="s">
        <v>142</v>
      </c>
      <c r="N55" s="7">
        <v>0.41666666666666669</v>
      </c>
      <c r="O55" s="9" t="s">
        <v>222</v>
      </c>
      <c r="P55" s="26" t="s">
        <v>3</v>
      </c>
      <c r="V55" s="13"/>
    </row>
    <row r="56" spans="2:22" ht="31" customHeight="1" x14ac:dyDescent="0.25">
      <c r="B56" s="14">
        <f t="shared" ref="B56" si="7">+C56</f>
        <v>44108</v>
      </c>
      <c r="C56" s="295">
        <v>44108</v>
      </c>
      <c r="D56" s="295"/>
      <c r="E56" s="296" t="s">
        <v>94</v>
      </c>
      <c r="F56" s="297" t="s">
        <v>1</v>
      </c>
      <c r="G56" s="298">
        <v>2</v>
      </c>
      <c r="H56" s="296"/>
      <c r="I56" s="296" t="s">
        <v>3</v>
      </c>
      <c r="J56" s="296"/>
      <c r="K56" s="296"/>
      <c r="L56" s="296"/>
      <c r="M56" s="300" t="s">
        <v>142</v>
      </c>
      <c r="N56" s="300">
        <v>0.5625</v>
      </c>
      <c r="O56" s="301" t="s">
        <v>220</v>
      </c>
      <c r="P56" s="29">
        <f>COUNTIF($H$53:$L$66, "WLH")</f>
        <v>7</v>
      </c>
      <c r="V56" s="13"/>
    </row>
    <row r="57" spans="2:22" ht="31" customHeight="1" x14ac:dyDescent="0.25">
      <c r="B57" s="14">
        <f t="shared" si="5"/>
        <v>44178</v>
      </c>
      <c r="C57" s="23">
        <v>44178</v>
      </c>
      <c r="D57" s="23"/>
      <c r="E57" s="3" t="s">
        <v>94</v>
      </c>
      <c r="F57" s="4" t="s">
        <v>1</v>
      </c>
      <c r="G57" s="293">
        <v>3</v>
      </c>
      <c r="H57" s="3" t="s">
        <v>2</v>
      </c>
      <c r="I57" s="3" t="s">
        <v>3</v>
      </c>
      <c r="K57" s="3"/>
      <c r="L57" s="3"/>
      <c r="M57" s="7" t="s">
        <v>142</v>
      </c>
      <c r="N57" s="7">
        <v>0.41666666666666669</v>
      </c>
      <c r="O57" s="9" t="s">
        <v>222</v>
      </c>
      <c r="P57" s="26" t="s">
        <v>57</v>
      </c>
      <c r="V57" s="13"/>
    </row>
    <row r="58" spans="2:22" ht="31" customHeight="1" x14ac:dyDescent="0.25">
      <c r="B58" s="14">
        <f t="shared" si="5"/>
        <v>44178</v>
      </c>
      <c r="C58" s="295">
        <v>44178</v>
      </c>
      <c r="D58" s="295"/>
      <c r="E58" s="296" t="s">
        <v>94</v>
      </c>
      <c r="F58" s="297" t="s">
        <v>1</v>
      </c>
      <c r="G58" s="298">
        <v>3</v>
      </c>
      <c r="H58" s="296"/>
      <c r="I58" s="296"/>
      <c r="J58" s="296" t="s">
        <v>57</v>
      </c>
      <c r="K58" s="296"/>
      <c r="L58" s="303"/>
      <c r="M58" s="300" t="s">
        <v>142</v>
      </c>
      <c r="N58" s="300">
        <v>0.5625</v>
      </c>
      <c r="O58" s="301" t="s">
        <v>220</v>
      </c>
      <c r="P58" s="29">
        <f>COUNTIF($H$53:$L$66, "H2LL")</f>
        <v>7</v>
      </c>
    </row>
    <row r="59" spans="2:22" ht="31" customHeight="1" x14ac:dyDescent="0.25">
      <c r="B59" s="14">
        <f t="shared" si="5"/>
        <v>44262</v>
      </c>
      <c r="C59" s="23">
        <v>44262</v>
      </c>
      <c r="D59" s="23"/>
      <c r="E59" s="3" t="s">
        <v>94</v>
      </c>
      <c r="F59" s="4" t="s">
        <v>1</v>
      </c>
      <c r="G59" s="293">
        <v>4</v>
      </c>
      <c r="H59" s="3" t="s">
        <v>2</v>
      </c>
      <c r="I59" s="3" t="s">
        <v>3</v>
      </c>
      <c r="K59" s="3"/>
      <c r="L59" s="265"/>
      <c r="M59" s="7" t="s">
        <v>142</v>
      </c>
      <c r="N59" s="7">
        <v>0.41666666666666669</v>
      </c>
      <c r="O59" s="9" t="s">
        <v>222</v>
      </c>
    </row>
    <row r="60" spans="2:22" ht="31" customHeight="1" x14ac:dyDescent="0.25">
      <c r="B60" s="14">
        <f t="shared" si="5"/>
        <v>44262</v>
      </c>
      <c r="C60" s="295">
        <v>44262</v>
      </c>
      <c r="D60" s="295"/>
      <c r="E60" s="296" t="s">
        <v>94</v>
      </c>
      <c r="F60" s="297" t="s">
        <v>1</v>
      </c>
      <c r="G60" s="298">
        <v>4</v>
      </c>
      <c r="H60" s="296"/>
      <c r="I60" s="296"/>
      <c r="J60" s="296" t="s">
        <v>57</v>
      </c>
      <c r="K60" s="296"/>
      <c r="L60" s="303"/>
      <c r="M60" s="300" t="s">
        <v>142</v>
      </c>
      <c r="N60" s="300">
        <v>0.5625</v>
      </c>
      <c r="O60" s="301" t="s">
        <v>220</v>
      </c>
    </row>
    <row r="61" spans="2:22" ht="31" customHeight="1" x14ac:dyDescent="0.25">
      <c r="B61" s="14">
        <f>+C61</f>
        <v>44283</v>
      </c>
      <c r="C61" s="23">
        <v>44283</v>
      </c>
      <c r="D61" s="23"/>
      <c r="E61" s="3" t="s">
        <v>94</v>
      </c>
      <c r="F61" s="4" t="s">
        <v>1</v>
      </c>
      <c r="G61" s="293">
        <v>5</v>
      </c>
      <c r="H61" s="3" t="s">
        <v>2</v>
      </c>
      <c r="J61" s="3" t="s">
        <v>57</v>
      </c>
      <c r="K61" s="3"/>
      <c r="L61" s="265"/>
      <c r="M61" s="7" t="s">
        <v>142</v>
      </c>
      <c r="N61" s="7">
        <v>0.41666666666666669</v>
      </c>
      <c r="O61" s="9" t="s">
        <v>222</v>
      </c>
    </row>
    <row r="62" spans="2:22" ht="31" customHeight="1" x14ac:dyDescent="0.25">
      <c r="B62" s="14">
        <f>+C62</f>
        <v>44283</v>
      </c>
      <c r="C62" s="295">
        <v>44283</v>
      </c>
      <c r="D62" s="295"/>
      <c r="E62" s="296" t="s">
        <v>94</v>
      </c>
      <c r="F62" s="297" t="s">
        <v>1</v>
      </c>
      <c r="G62" s="298">
        <v>5</v>
      </c>
      <c r="H62" s="299"/>
      <c r="I62" s="296" t="s">
        <v>3</v>
      </c>
      <c r="J62" s="296"/>
      <c r="K62" s="296"/>
      <c r="L62" s="303"/>
      <c r="M62" s="300" t="s">
        <v>142</v>
      </c>
      <c r="N62" s="300">
        <v>0.5625</v>
      </c>
      <c r="O62" s="301" t="s">
        <v>220</v>
      </c>
    </row>
    <row r="63" spans="2:22" ht="31" customHeight="1" x14ac:dyDescent="0.25">
      <c r="B63" s="14">
        <f t="shared" ref="B63:B65" si="8">+C63</f>
        <v>44297</v>
      </c>
      <c r="C63" s="23">
        <v>44297</v>
      </c>
      <c r="D63" s="23"/>
      <c r="E63" s="3" t="s">
        <v>94</v>
      </c>
      <c r="F63" s="4" t="s">
        <v>1</v>
      </c>
      <c r="G63" s="293">
        <v>6</v>
      </c>
      <c r="H63" s="3" t="s">
        <v>2</v>
      </c>
      <c r="J63" s="3" t="s">
        <v>57</v>
      </c>
      <c r="K63" s="3"/>
      <c r="L63" s="265"/>
      <c r="M63" s="7" t="s">
        <v>142</v>
      </c>
      <c r="N63" s="7">
        <v>0.41666666666666669</v>
      </c>
      <c r="O63" s="9" t="s">
        <v>222</v>
      </c>
    </row>
    <row r="64" spans="2:22" ht="31" customHeight="1" x14ac:dyDescent="0.25">
      <c r="B64" s="14">
        <f t="shared" si="5"/>
        <v>44297</v>
      </c>
      <c r="C64" s="295">
        <v>44297</v>
      </c>
      <c r="D64" s="295"/>
      <c r="E64" s="296" t="s">
        <v>94</v>
      </c>
      <c r="F64" s="297" t="s">
        <v>1</v>
      </c>
      <c r="G64" s="298">
        <v>6</v>
      </c>
      <c r="H64" s="296"/>
      <c r="I64" s="296" t="s">
        <v>3</v>
      </c>
      <c r="J64" s="299"/>
      <c r="K64" s="296"/>
      <c r="L64" s="296"/>
      <c r="M64" s="300" t="s">
        <v>142</v>
      </c>
      <c r="N64" s="300">
        <v>0.5625</v>
      </c>
      <c r="O64" s="301" t="s">
        <v>220</v>
      </c>
    </row>
    <row r="65" spans="2:23" ht="31" customHeight="1" x14ac:dyDescent="0.25">
      <c r="B65" s="14">
        <f t="shared" si="8"/>
        <v>44311</v>
      </c>
      <c r="C65" s="23">
        <v>44311</v>
      </c>
      <c r="D65" s="23"/>
      <c r="E65" s="3" t="s">
        <v>94</v>
      </c>
      <c r="F65" s="4" t="s">
        <v>1</v>
      </c>
      <c r="G65" s="312">
        <v>7</v>
      </c>
      <c r="H65" s="3" t="s">
        <v>2</v>
      </c>
      <c r="I65" s="3" t="s">
        <v>3</v>
      </c>
      <c r="J65" s="3"/>
      <c r="K65" s="3"/>
      <c r="L65" s="265"/>
      <c r="M65" s="7" t="s">
        <v>142</v>
      </c>
      <c r="N65" s="7">
        <v>0.41666666666666669</v>
      </c>
      <c r="O65" s="9" t="s">
        <v>222</v>
      </c>
    </row>
    <row r="66" spans="2:23" ht="31" customHeight="1" x14ac:dyDescent="0.25">
      <c r="B66" s="14">
        <f t="shared" si="5"/>
        <v>44311</v>
      </c>
      <c r="C66" s="295">
        <v>44311</v>
      </c>
      <c r="D66" s="295"/>
      <c r="E66" s="296" t="s">
        <v>94</v>
      </c>
      <c r="F66" s="297" t="s">
        <v>1</v>
      </c>
      <c r="G66" s="298">
        <v>7</v>
      </c>
      <c r="H66" s="296"/>
      <c r="I66" s="296"/>
      <c r="J66" s="296" t="s">
        <v>57</v>
      </c>
      <c r="K66" s="296"/>
      <c r="L66" s="296"/>
      <c r="M66" s="300" t="s">
        <v>142</v>
      </c>
      <c r="N66" s="300">
        <v>0.5625</v>
      </c>
      <c r="O66" s="301" t="s">
        <v>220</v>
      </c>
    </row>
    <row r="67" spans="2:23" ht="31" customHeight="1" x14ac:dyDescent="0.25">
      <c r="B67" s="14">
        <f t="shared" si="5"/>
        <v>44324</v>
      </c>
      <c r="C67" s="23">
        <v>44324</v>
      </c>
      <c r="D67" s="23"/>
      <c r="E67" s="31" t="s">
        <v>95</v>
      </c>
      <c r="F67" s="32"/>
      <c r="G67" s="33"/>
      <c r="H67" s="31" t="s">
        <v>9</v>
      </c>
      <c r="I67" s="31"/>
      <c r="J67" s="31"/>
      <c r="M67" s="8" t="s">
        <v>164</v>
      </c>
      <c r="N67" s="9"/>
    </row>
    <row r="68" spans="2:23" ht="31" customHeight="1" x14ac:dyDescent="0.25">
      <c r="B68" s="14">
        <f t="shared" si="5"/>
        <v>44324</v>
      </c>
      <c r="C68" s="23">
        <v>44324</v>
      </c>
      <c r="D68" s="23"/>
      <c r="E68" s="34" t="s">
        <v>95</v>
      </c>
      <c r="F68" s="35"/>
      <c r="G68" s="36"/>
      <c r="H68" s="34" t="s">
        <v>8</v>
      </c>
      <c r="I68" s="34"/>
      <c r="J68" s="34"/>
      <c r="M68" s="7" t="s">
        <v>166</v>
      </c>
    </row>
    <row r="69" spans="2:23" ht="31" customHeight="1" x14ac:dyDescent="0.25">
      <c r="B69" s="14">
        <f t="shared" si="5"/>
        <v>44325</v>
      </c>
      <c r="C69" s="23">
        <v>44325</v>
      </c>
      <c r="D69" s="23"/>
      <c r="E69" s="31" t="s">
        <v>95</v>
      </c>
      <c r="F69" s="32"/>
      <c r="G69" s="33"/>
      <c r="H69" s="31" t="s">
        <v>9</v>
      </c>
      <c r="I69" s="31"/>
      <c r="J69" s="31"/>
      <c r="M69" s="8" t="s">
        <v>164</v>
      </c>
      <c r="N69" s="9"/>
      <c r="Q69" s="6"/>
    </row>
    <row r="70" spans="2:23" ht="31" customHeight="1" x14ac:dyDescent="0.25">
      <c r="B70" s="14">
        <f t="shared" si="5"/>
        <v>44325</v>
      </c>
      <c r="C70" s="23">
        <v>44325</v>
      </c>
      <c r="D70" s="23"/>
      <c r="E70" s="34" t="s">
        <v>95</v>
      </c>
      <c r="F70" s="35"/>
      <c r="G70" s="36"/>
      <c r="H70" s="34" t="s">
        <v>8</v>
      </c>
      <c r="I70" s="34"/>
      <c r="J70" s="34"/>
      <c r="M70" s="7" t="s">
        <v>166</v>
      </c>
      <c r="O70" s="37"/>
      <c r="P70" s="37"/>
    </row>
    <row r="71" spans="2:23" ht="31" customHeight="1" x14ac:dyDescent="0.25">
      <c r="B71" s="3"/>
      <c r="C71" s="23"/>
      <c r="D71" s="23"/>
      <c r="E71" s="6"/>
      <c r="F71" s="38"/>
      <c r="O71" s="37"/>
      <c r="P71" s="37"/>
    </row>
    <row r="72" spans="2:23" ht="31" customHeight="1" x14ac:dyDescent="0.25">
      <c r="C72" s="1" t="s">
        <v>132</v>
      </c>
      <c r="M72" s="1" t="s">
        <v>138</v>
      </c>
      <c r="N72" s="1" t="s">
        <v>99</v>
      </c>
      <c r="O72" s="1" t="s">
        <v>139</v>
      </c>
      <c r="P72" s="1" t="s">
        <v>79</v>
      </c>
      <c r="V72" s="39"/>
      <c r="W72" s="30"/>
    </row>
    <row r="73" spans="2:23" ht="31" customHeight="1" x14ac:dyDescent="0.25">
      <c r="B73" s="14">
        <f t="shared" ref="B73:B93" si="9">+C73</f>
        <v>0</v>
      </c>
      <c r="C73" s="23"/>
      <c r="D73" s="23"/>
      <c r="E73" s="330"/>
      <c r="G73" s="331"/>
      <c r="H73" s="42"/>
      <c r="I73" s="42"/>
      <c r="J73" s="42"/>
      <c r="K73" s="3"/>
      <c r="L73" s="3"/>
      <c r="P73" s="40" t="s">
        <v>86</v>
      </c>
      <c r="V73" s="30"/>
      <c r="W73" s="30"/>
    </row>
    <row r="74" spans="2:23" ht="31" customHeight="1" x14ac:dyDescent="0.25">
      <c r="B74" s="14">
        <f t="shared" si="9"/>
        <v>0</v>
      </c>
      <c r="C74" s="23"/>
      <c r="D74" s="23"/>
      <c r="E74" s="330"/>
      <c r="G74" s="331"/>
      <c r="H74" s="3"/>
      <c r="I74" s="3"/>
      <c r="J74" s="3"/>
      <c r="K74" s="3"/>
      <c r="L74" s="265"/>
      <c r="P74" s="8" t="s">
        <v>65</v>
      </c>
      <c r="V74" s="30"/>
      <c r="W74" s="30"/>
    </row>
    <row r="75" spans="2:23" ht="31" customHeight="1" x14ac:dyDescent="0.25">
      <c r="B75" s="14">
        <f t="shared" si="9"/>
        <v>0</v>
      </c>
      <c r="C75" s="23"/>
      <c r="D75" s="23"/>
      <c r="G75" s="331"/>
      <c r="H75" s="3"/>
      <c r="I75" s="3"/>
      <c r="J75" s="3"/>
      <c r="K75" s="12"/>
      <c r="L75" s="265"/>
      <c r="P75" s="29">
        <f>COUNTIFS($E$73:$E$93, "4er",$H$73:$H$93, "1KL")</f>
        <v>0</v>
      </c>
      <c r="V75" s="39"/>
      <c r="W75" s="30"/>
    </row>
    <row r="76" spans="2:23" ht="31" customHeight="1" x14ac:dyDescent="0.25">
      <c r="B76" s="14">
        <f t="shared" ref="B76" si="10">+C76</f>
        <v>0</v>
      </c>
      <c r="C76" s="23"/>
      <c r="D76" s="23"/>
      <c r="G76" s="331"/>
      <c r="H76" s="3"/>
      <c r="I76" s="3"/>
      <c r="J76" s="3"/>
      <c r="K76" s="3"/>
      <c r="L76" s="265"/>
      <c r="P76" s="26" t="s">
        <v>70</v>
      </c>
      <c r="V76" s="30"/>
      <c r="W76" s="30"/>
    </row>
    <row r="77" spans="2:23" ht="31" customHeight="1" x14ac:dyDescent="0.25">
      <c r="B77" s="14">
        <f t="shared" si="9"/>
        <v>0</v>
      </c>
      <c r="C77" s="23"/>
      <c r="D77" s="23"/>
      <c r="E77" s="330"/>
      <c r="G77" s="331"/>
      <c r="H77" s="42"/>
      <c r="I77" s="42"/>
      <c r="J77" s="42"/>
      <c r="K77" s="3"/>
      <c r="L77" s="265"/>
      <c r="P77" s="29">
        <f>COUNTIFS($E$73:$E$93, "4er",$I$73:$I$93, "2KL")</f>
        <v>0</v>
      </c>
      <c r="V77" s="13"/>
    </row>
    <row r="78" spans="2:23" ht="31" customHeight="1" x14ac:dyDescent="0.25">
      <c r="B78" s="14">
        <f t="shared" si="9"/>
        <v>0</v>
      </c>
      <c r="C78" s="23"/>
      <c r="D78" s="23"/>
      <c r="E78" s="330"/>
      <c r="G78" s="331"/>
      <c r="H78" s="42"/>
      <c r="I78" s="3"/>
      <c r="J78" s="42"/>
      <c r="K78" s="3"/>
      <c r="L78" s="265"/>
      <c r="P78" s="40" t="s">
        <v>87</v>
      </c>
      <c r="V78" s="13"/>
    </row>
    <row r="79" spans="2:23" ht="31" customHeight="1" x14ac:dyDescent="0.25">
      <c r="B79" s="14">
        <f t="shared" si="9"/>
        <v>0</v>
      </c>
      <c r="C79" s="23"/>
      <c r="D79" s="23"/>
      <c r="G79" s="331"/>
      <c r="H79" s="3"/>
      <c r="I79" s="3"/>
      <c r="J79" s="3"/>
      <c r="K79" s="3"/>
      <c r="L79" s="265"/>
      <c r="P79" s="26" t="s">
        <v>65</v>
      </c>
    </row>
    <row r="80" spans="2:23" ht="31" customHeight="1" x14ac:dyDescent="0.25">
      <c r="B80" s="14">
        <f t="shared" si="9"/>
        <v>0</v>
      </c>
      <c r="C80" s="23"/>
      <c r="D80" s="23"/>
      <c r="G80" s="331"/>
      <c r="H80" s="3"/>
      <c r="I80" s="3"/>
      <c r="J80" s="3"/>
      <c r="K80" s="3"/>
      <c r="L80" s="265"/>
      <c r="P80" s="29">
        <f>COUNTIFS($E$73:$E$93, "6er",$J$73:$J$93, "1KL")</f>
        <v>0</v>
      </c>
    </row>
    <row r="81" spans="2:23" ht="31" customHeight="1" x14ac:dyDescent="0.25">
      <c r="B81" s="14">
        <f t="shared" si="9"/>
        <v>0</v>
      </c>
      <c r="C81" s="23"/>
      <c r="D81" s="23"/>
      <c r="E81" s="330"/>
      <c r="G81" s="331"/>
      <c r="H81" s="42"/>
      <c r="I81" s="42"/>
      <c r="J81" s="42"/>
      <c r="K81" s="3"/>
      <c r="L81" s="265"/>
      <c r="P81" s="26" t="s">
        <v>70</v>
      </c>
    </row>
    <row r="82" spans="2:23" ht="31" customHeight="1" x14ac:dyDescent="0.25">
      <c r="B82" s="14">
        <f t="shared" si="9"/>
        <v>0</v>
      </c>
      <c r="C82" s="23"/>
      <c r="D82" s="23"/>
      <c r="E82" s="330"/>
      <c r="G82" s="331"/>
      <c r="H82" s="42"/>
      <c r="I82" s="3"/>
      <c r="J82" s="42"/>
      <c r="K82" s="3"/>
      <c r="L82" s="265"/>
      <c r="P82" s="29">
        <f>COUNTIFS($E$73:$E$93, "6er",$K$73:$K$93, "2KL")</f>
        <v>0</v>
      </c>
    </row>
    <row r="83" spans="2:23" ht="31" customHeight="1" x14ac:dyDescent="0.25">
      <c r="B83" s="14">
        <f t="shared" si="9"/>
        <v>0</v>
      </c>
      <c r="C83" s="23"/>
      <c r="D83" s="23"/>
      <c r="G83" s="331"/>
      <c r="H83" s="3"/>
      <c r="I83" s="3"/>
      <c r="J83" s="3"/>
      <c r="K83" s="12"/>
      <c r="L83" s="265"/>
    </row>
    <row r="84" spans="2:23" ht="31" customHeight="1" x14ac:dyDescent="0.25">
      <c r="B84" s="14">
        <f t="shared" si="9"/>
        <v>0</v>
      </c>
      <c r="C84" s="23"/>
      <c r="D84" s="23"/>
      <c r="G84" s="331"/>
      <c r="H84" s="3"/>
      <c r="I84" s="3"/>
      <c r="J84" s="3"/>
      <c r="K84" s="3"/>
      <c r="L84" s="265"/>
    </row>
    <row r="85" spans="2:23" ht="31" customHeight="1" x14ac:dyDescent="0.25">
      <c r="B85" s="14">
        <f t="shared" si="9"/>
        <v>0</v>
      </c>
      <c r="C85" s="23"/>
      <c r="D85" s="23"/>
      <c r="E85" s="330"/>
      <c r="G85" s="331"/>
      <c r="H85" s="42"/>
      <c r="I85" s="42"/>
      <c r="J85" s="42"/>
      <c r="K85" s="3"/>
      <c r="L85" s="265"/>
    </row>
    <row r="86" spans="2:23" ht="31" customHeight="1" x14ac:dyDescent="0.25">
      <c r="B86" s="14">
        <f t="shared" si="9"/>
        <v>0</v>
      </c>
      <c r="C86" s="23"/>
      <c r="D86" s="23"/>
      <c r="E86" s="330"/>
      <c r="G86" s="331"/>
      <c r="H86" s="42"/>
      <c r="I86" s="3"/>
      <c r="J86" s="42"/>
      <c r="K86" s="3"/>
      <c r="L86" s="265"/>
    </row>
    <row r="87" spans="2:23" ht="31" customHeight="1" x14ac:dyDescent="0.25">
      <c r="B87" s="14">
        <f t="shared" si="9"/>
        <v>0</v>
      </c>
      <c r="C87" s="23"/>
      <c r="D87" s="23"/>
      <c r="G87" s="331"/>
      <c r="H87" s="3"/>
      <c r="I87" s="3"/>
      <c r="J87" s="3"/>
      <c r="K87" s="3"/>
      <c r="L87" s="265"/>
    </row>
    <row r="88" spans="2:23" ht="31" customHeight="1" x14ac:dyDescent="0.25">
      <c r="B88" s="14">
        <f t="shared" si="9"/>
        <v>0</v>
      </c>
      <c r="C88" s="23"/>
      <c r="D88" s="23"/>
      <c r="G88" s="331"/>
      <c r="H88" s="3"/>
      <c r="I88" s="3"/>
      <c r="J88" s="3"/>
      <c r="K88" s="3"/>
      <c r="L88" s="265"/>
    </row>
    <row r="89" spans="2:23" ht="31" customHeight="1" x14ac:dyDescent="0.25">
      <c r="B89" s="14">
        <f t="shared" ref="B89" si="11">+C89</f>
        <v>0</v>
      </c>
      <c r="C89" s="23"/>
      <c r="D89" s="23"/>
      <c r="E89" s="330"/>
      <c r="G89" s="331"/>
      <c r="H89" s="42"/>
      <c r="I89" s="3"/>
      <c r="J89" s="42"/>
      <c r="K89" s="3"/>
      <c r="L89" s="265"/>
    </row>
    <row r="90" spans="2:23" ht="31" customHeight="1" x14ac:dyDescent="0.25">
      <c r="B90" s="14">
        <f t="shared" si="9"/>
        <v>0</v>
      </c>
      <c r="C90" s="23"/>
      <c r="D90" s="23"/>
      <c r="E90" s="330"/>
      <c r="G90" s="331"/>
      <c r="H90" s="42"/>
      <c r="I90" s="42"/>
      <c r="J90" s="42"/>
      <c r="K90" s="3"/>
      <c r="L90" s="265"/>
    </row>
    <row r="91" spans="2:23" ht="31" customHeight="1" x14ac:dyDescent="0.25">
      <c r="B91" s="14">
        <f t="shared" si="9"/>
        <v>0</v>
      </c>
      <c r="C91" s="23"/>
      <c r="D91" s="23"/>
      <c r="E91" s="330"/>
      <c r="G91" s="331"/>
      <c r="H91" s="42"/>
      <c r="I91" s="3"/>
      <c r="J91" s="42"/>
      <c r="K91" s="3"/>
      <c r="L91" s="265"/>
    </row>
    <row r="92" spans="2:23" ht="31" customHeight="1" x14ac:dyDescent="0.25">
      <c r="B92" s="14">
        <f t="shared" si="9"/>
        <v>0</v>
      </c>
      <c r="C92" s="23"/>
      <c r="D92" s="23"/>
      <c r="G92" s="331"/>
      <c r="H92" s="3"/>
      <c r="I92" s="3"/>
      <c r="J92" s="3"/>
      <c r="K92" s="12"/>
      <c r="L92" s="265"/>
      <c r="T92" s="41"/>
    </row>
    <row r="93" spans="2:23" ht="31" customHeight="1" x14ac:dyDescent="0.25">
      <c r="B93" s="14">
        <f t="shared" si="9"/>
        <v>0</v>
      </c>
      <c r="C93" s="23"/>
      <c r="D93" s="23"/>
      <c r="G93" s="331"/>
      <c r="H93" s="3"/>
      <c r="I93" s="3"/>
      <c r="J93" s="3"/>
      <c r="K93" s="3"/>
      <c r="L93" s="265"/>
      <c r="T93" s="41"/>
    </row>
    <row r="94" spans="2:23" ht="31" customHeight="1" x14ac:dyDescent="0.25">
      <c r="B94" s="3"/>
      <c r="C94" s="23"/>
      <c r="D94" s="23"/>
      <c r="L94" s="28"/>
      <c r="T94" s="41"/>
    </row>
    <row r="95" spans="2:23" ht="31" customHeight="1" x14ac:dyDescent="0.25">
      <c r="C95" s="1" t="s">
        <v>91</v>
      </c>
      <c r="M95" s="1" t="s">
        <v>138</v>
      </c>
      <c r="N95" s="1" t="s">
        <v>99</v>
      </c>
      <c r="O95" s="1" t="s">
        <v>139</v>
      </c>
      <c r="P95" s="1" t="s">
        <v>79</v>
      </c>
      <c r="V95" s="42"/>
      <c r="W95" s="42"/>
    </row>
    <row r="96" spans="2:23" ht="31" customHeight="1" x14ac:dyDescent="0.25">
      <c r="B96" s="14">
        <f t="shared" ref="B96:B114" si="12">+C96</f>
        <v>44095</v>
      </c>
      <c r="C96" s="23">
        <v>44095</v>
      </c>
      <c r="D96" s="23"/>
      <c r="E96" s="3" t="s">
        <v>90</v>
      </c>
      <c r="F96" s="4" t="s">
        <v>1</v>
      </c>
      <c r="G96" s="293">
        <v>1</v>
      </c>
      <c r="H96" s="3"/>
      <c r="I96" s="3" t="s">
        <v>73</v>
      </c>
      <c r="J96" s="3" t="s">
        <v>74</v>
      </c>
      <c r="K96" s="3"/>
      <c r="L96" s="3"/>
      <c r="M96" s="7" t="s">
        <v>142</v>
      </c>
      <c r="N96" s="7">
        <v>0.8125</v>
      </c>
      <c r="O96" s="9" t="s">
        <v>222</v>
      </c>
      <c r="P96" s="26" t="s">
        <v>72</v>
      </c>
      <c r="V96" s="13"/>
    </row>
    <row r="97" spans="2:23" ht="31" customHeight="1" x14ac:dyDescent="0.25">
      <c r="B97" s="14">
        <f>+C97</f>
        <v>44102</v>
      </c>
      <c r="C97" s="23">
        <v>44102</v>
      </c>
      <c r="D97" s="23"/>
      <c r="E97" s="3" t="s">
        <v>90</v>
      </c>
      <c r="F97" s="4" t="s">
        <v>1</v>
      </c>
      <c r="G97" s="340" t="s">
        <v>361</v>
      </c>
      <c r="H97" s="3" t="s">
        <v>72</v>
      </c>
      <c r="I97" s="3"/>
      <c r="J97" s="3" t="s">
        <v>74</v>
      </c>
      <c r="K97" s="3"/>
      <c r="L97" s="3"/>
      <c r="M97" s="7" t="s">
        <v>142</v>
      </c>
      <c r="N97" s="7">
        <v>0.8125</v>
      </c>
      <c r="O97" s="9" t="s">
        <v>222</v>
      </c>
      <c r="P97" s="29">
        <f>COUNTIF($H$96:$L$118, "DA1")</f>
        <v>9</v>
      </c>
      <c r="V97" s="13"/>
    </row>
    <row r="98" spans="2:23" ht="31" customHeight="1" x14ac:dyDescent="0.25">
      <c r="B98" s="14">
        <f t="shared" ref="B98" si="13">+C98</f>
        <v>44103</v>
      </c>
      <c r="C98" s="295">
        <v>44103</v>
      </c>
      <c r="D98" s="295"/>
      <c r="E98" s="296" t="s">
        <v>90</v>
      </c>
      <c r="F98" s="297" t="s">
        <v>1</v>
      </c>
      <c r="G98" s="298">
        <v>2</v>
      </c>
      <c r="H98" s="296"/>
      <c r="I98" s="296" t="s">
        <v>73</v>
      </c>
      <c r="J98" s="296"/>
      <c r="K98" s="296"/>
      <c r="L98" s="296"/>
      <c r="M98" s="300" t="s">
        <v>142</v>
      </c>
      <c r="N98" s="300">
        <v>0.8125</v>
      </c>
      <c r="O98" s="301" t="s">
        <v>220</v>
      </c>
      <c r="P98" s="26" t="s">
        <v>73</v>
      </c>
      <c r="V98" s="13"/>
    </row>
    <row r="99" spans="2:23" ht="31" customHeight="1" x14ac:dyDescent="0.25">
      <c r="B99" s="14">
        <f t="shared" si="12"/>
        <v>44116</v>
      </c>
      <c r="C99" s="23">
        <v>44116</v>
      </c>
      <c r="D99" s="23"/>
      <c r="E99" s="3" t="s">
        <v>90</v>
      </c>
      <c r="F99" s="4" t="s">
        <v>1</v>
      </c>
      <c r="G99" s="340" t="s">
        <v>302</v>
      </c>
      <c r="H99" s="3" t="s">
        <v>72</v>
      </c>
      <c r="I99" s="3" t="s">
        <v>73</v>
      </c>
      <c r="J99" s="3"/>
      <c r="K99" s="3"/>
      <c r="L99" s="3"/>
      <c r="M99" s="293" t="s">
        <v>142</v>
      </c>
      <c r="N99" s="7">
        <v>0.8125</v>
      </c>
      <c r="O99" s="9" t="s">
        <v>222</v>
      </c>
      <c r="P99" s="29">
        <f>COUNTIF($H$96:$L$118, "H1")</f>
        <v>14</v>
      </c>
      <c r="V99" s="13"/>
    </row>
    <row r="100" spans="2:23" ht="31" customHeight="1" x14ac:dyDescent="0.25">
      <c r="B100" s="14">
        <f t="shared" si="12"/>
        <v>44117</v>
      </c>
      <c r="C100" s="295">
        <v>44117</v>
      </c>
      <c r="D100" s="295"/>
      <c r="E100" s="296" t="s">
        <v>90</v>
      </c>
      <c r="F100" s="297" t="s">
        <v>1</v>
      </c>
      <c r="G100" s="298">
        <v>3</v>
      </c>
      <c r="H100" s="296"/>
      <c r="I100" s="296"/>
      <c r="J100" s="296" t="s">
        <v>74</v>
      </c>
      <c r="K100" s="296"/>
      <c r="L100" s="303"/>
      <c r="M100" s="300" t="s">
        <v>142</v>
      </c>
      <c r="N100" s="300">
        <v>0.8125</v>
      </c>
      <c r="O100" s="301" t="s">
        <v>220</v>
      </c>
      <c r="P100" s="26" t="s">
        <v>74</v>
      </c>
      <c r="V100" s="27"/>
      <c r="W100" s="27"/>
    </row>
    <row r="101" spans="2:23" ht="31" customHeight="1" x14ac:dyDescent="0.25">
      <c r="B101" s="14">
        <f t="shared" si="12"/>
        <v>44144</v>
      </c>
      <c r="C101" s="321">
        <v>44144</v>
      </c>
      <c r="D101" s="321"/>
      <c r="E101" s="322" t="s">
        <v>90</v>
      </c>
      <c r="F101" s="323" t="s">
        <v>1</v>
      </c>
      <c r="G101" s="324">
        <v>4</v>
      </c>
      <c r="H101" s="322"/>
      <c r="I101" s="322" t="s">
        <v>73</v>
      </c>
      <c r="J101" s="322" t="s">
        <v>74</v>
      </c>
      <c r="K101" s="322"/>
      <c r="L101" s="322"/>
      <c r="M101" s="325" t="s">
        <v>142</v>
      </c>
      <c r="N101" s="325">
        <v>0.8125</v>
      </c>
      <c r="O101" s="326" t="s">
        <v>222</v>
      </c>
      <c r="P101" s="29">
        <f>COUNTIF($H$96:$L$118, "H2")</f>
        <v>14</v>
      </c>
    </row>
    <row r="102" spans="2:23" ht="31" customHeight="1" x14ac:dyDescent="0.25">
      <c r="B102" s="14">
        <f t="shared" si="12"/>
        <v>44165</v>
      </c>
      <c r="C102" s="23">
        <v>44165</v>
      </c>
      <c r="D102" s="23"/>
      <c r="E102" s="3" t="s">
        <v>90</v>
      </c>
      <c r="F102" s="4" t="s">
        <v>1</v>
      </c>
      <c r="G102" s="330">
        <v>5</v>
      </c>
      <c r="I102" s="3" t="s">
        <v>73</v>
      </c>
      <c r="J102" s="3" t="s">
        <v>74</v>
      </c>
      <c r="K102" s="3"/>
      <c r="L102" s="265"/>
      <c r="M102" s="7" t="s">
        <v>142</v>
      </c>
      <c r="N102" s="7">
        <v>0.8125</v>
      </c>
      <c r="O102" s="9" t="s">
        <v>222</v>
      </c>
      <c r="P102" s="29"/>
    </row>
    <row r="103" spans="2:23" ht="31" customHeight="1" x14ac:dyDescent="0.25">
      <c r="B103" s="14">
        <f t="shared" si="12"/>
        <v>44166</v>
      </c>
      <c r="C103" s="295">
        <v>44166</v>
      </c>
      <c r="D103" s="295"/>
      <c r="E103" s="296" t="s">
        <v>90</v>
      </c>
      <c r="F103" s="297" t="s">
        <v>1</v>
      </c>
      <c r="G103" s="298">
        <v>3</v>
      </c>
      <c r="H103" s="296" t="s">
        <v>72</v>
      </c>
      <c r="I103" s="296"/>
      <c r="J103" s="296"/>
      <c r="K103" s="296"/>
      <c r="L103" s="296"/>
      <c r="M103" s="300" t="s">
        <v>142</v>
      </c>
      <c r="N103" s="300">
        <v>0.8125</v>
      </c>
      <c r="O103" s="301" t="s">
        <v>203</v>
      </c>
      <c r="P103" s="26"/>
    </row>
    <row r="104" spans="2:23" ht="31" customHeight="1" x14ac:dyDescent="0.25">
      <c r="B104" s="14">
        <f t="shared" si="12"/>
        <v>44172</v>
      </c>
      <c r="C104" s="321">
        <v>44172</v>
      </c>
      <c r="D104" s="321"/>
      <c r="E104" s="322" t="s">
        <v>90</v>
      </c>
      <c r="F104" s="323" t="s">
        <v>1</v>
      </c>
      <c r="G104" s="332">
        <v>6</v>
      </c>
      <c r="H104" s="322"/>
      <c r="I104" s="322" t="s">
        <v>73</v>
      </c>
      <c r="J104" s="322" t="s">
        <v>74</v>
      </c>
      <c r="K104" s="322"/>
      <c r="L104" s="322"/>
      <c r="M104" s="325" t="s">
        <v>142</v>
      </c>
      <c r="N104" s="325">
        <v>0.8125</v>
      </c>
      <c r="O104" s="326" t="s">
        <v>222</v>
      </c>
      <c r="P104" s="29"/>
    </row>
    <row r="105" spans="2:23" ht="31" customHeight="1" x14ac:dyDescent="0.25">
      <c r="B105" s="14">
        <f t="shared" si="12"/>
        <v>44214</v>
      </c>
      <c r="C105" s="23">
        <v>44214</v>
      </c>
      <c r="D105" s="6"/>
      <c r="E105" s="3" t="s">
        <v>90</v>
      </c>
      <c r="F105" s="4" t="s">
        <v>1</v>
      </c>
      <c r="G105" s="8" t="s">
        <v>357</v>
      </c>
      <c r="H105" s="3" t="s">
        <v>72</v>
      </c>
      <c r="I105" s="3"/>
      <c r="J105" s="3" t="s">
        <v>74</v>
      </c>
      <c r="K105" s="3"/>
      <c r="L105" s="265"/>
      <c r="M105" s="293" t="s">
        <v>142</v>
      </c>
      <c r="N105" s="7">
        <v>0.8125</v>
      </c>
      <c r="O105" s="9" t="s">
        <v>222</v>
      </c>
    </row>
    <row r="106" spans="2:23" ht="31" customHeight="1" x14ac:dyDescent="0.25">
      <c r="B106" s="14">
        <f t="shared" ref="B106" si="14">+C106</f>
        <v>44215</v>
      </c>
      <c r="C106" s="295">
        <v>44215</v>
      </c>
      <c r="D106" s="299"/>
      <c r="E106" s="296" t="s">
        <v>90</v>
      </c>
      <c r="F106" s="297" t="s">
        <v>1</v>
      </c>
      <c r="G106" s="304">
        <v>7</v>
      </c>
      <c r="H106" s="296"/>
      <c r="I106" s="296" t="s">
        <v>73</v>
      </c>
      <c r="J106" s="296"/>
      <c r="K106" s="296"/>
      <c r="L106" s="303"/>
      <c r="M106" s="298" t="s">
        <v>142</v>
      </c>
      <c r="N106" s="300">
        <v>0.8125</v>
      </c>
      <c r="O106" s="301" t="s">
        <v>220</v>
      </c>
    </row>
    <row r="107" spans="2:23" ht="31" customHeight="1" x14ac:dyDescent="0.25">
      <c r="B107" s="14">
        <f t="shared" si="12"/>
        <v>44242</v>
      </c>
      <c r="C107" s="23">
        <v>44242</v>
      </c>
      <c r="D107" s="23"/>
      <c r="E107" s="3" t="s">
        <v>90</v>
      </c>
      <c r="F107" s="4" t="s">
        <v>1</v>
      </c>
      <c r="G107" s="8" t="s">
        <v>358</v>
      </c>
      <c r="H107" s="3" t="s">
        <v>72</v>
      </c>
      <c r="I107" s="3" t="s">
        <v>73</v>
      </c>
      <c r="J107" s="3"/>
      <c r="K107" s="3"/>
      <c r="L107" s="3"/>
      <c r="M107" s="293" t="s">
        <v>142</v>
      </c>
      <c r="N107" s="7">
        <v>0.8125</v>
      </c>
      <c r="O107" s="9" t="s">
        <v>222</v>
      </c>
    </row>
    <row r="108" spans="2:23" ht="31" customHeight="1" x14ac:dyDescent="0.25">
      <c r="B108" s="14">
        <f t="shared" si="12"/>
        <v>44243</v>
      </c>
      <c r="C108" s="295">
        <v>44243</v>
      </c>
      <c r="D108" s="295"/>
      <c r="E108" s="296" t="s">
        <v>90</v>
      </c>
      <c r="F108" s="297" t="s">
        <v>1</v>
      </c>
      <c r="G108" s="304">
        <v>8</v>
      </c>
      <c r="H108" s="296"/>
      <c r="I108" s="296"/>
      <c r="J108" s="296" t="s">
        <v>74</v>
      </c>
      <c r="K108" s="296"/>
      <c r="L108" s="303"/>
      <c r="M108" s="300" t="s">
        <v>142</v>
      </c>
      <c r="N108" s="300">
        <v>0.8125</v>
      </c>
      <c r="O108" s="301" t="s">
        <v>220</v>
      </c>
    </row>
    <row r="109" spans="2:23" ht="31" customHeight="1" x14ac:dyDescent="0.25">
      <c r="B109" s="14">
        <f t="shared" si="12"/>
        <v>44263</v>
      </c>
      <c r="C109" s="23">
        <v>44263</v>
      </c>
      <c r="D109" s="23"/>
      <c r="E109" s="3" t="s">
        <v>90</v>
      </c>
      <c r="F109" s="4" t="s">
        <v>1</v>
      </c>
      <c r="G109" s="330">
        <v>9</v>
      </c>
      <c r="I109" s="3" t="s">
        <v>73</v>
      </c>
      <c r="J109" s="3" t="s">
        <v>74</v>
      </c>
      <c r="K109" s="3"/>
      <c r="L109" s="265"/>
      <c r="M109" s="293" t="s">
        <v>142</v>
      </c>
      <c r="N109" s="7">
        <v>0.8125</v>
      </c>
      <c r="O109" s="9" t="s">
        <v>222</v>
      </c>
    </row>
    <row r="110" spans="2:23" ht="31" customHeight="1" x14ac:dyDescent="0.25">
      <c r="B110" s="14">
        <f t="shared" si="12"/>
        <v>44264</v>
      </c>
      <c r="C110" s="295">
        <v>44264</v>
      </c>
      <c r="D110" s="295"/>
      <c r="E110" s="296" t="s">
        <v>90</v>
      </c>
      <c r="F110" s="297" t="s">
        <v>1</v>
      </c>
      <c r="G110" s="298">
        <v>6</v>
      </c>
      <c r="H110" s="296" t="s">
        <v>72</v>
      </c>
      <c r="I110" s="296"/>
      <c r="J110" s="296"/>
      <c r="K110" s="296"/>
      <c r="L110" s="305"/>
      <c r="M110" s="300" t="s">
        <v>142</v>
      </c>
      <c r="N110" s="300">
        <v>0.8125</v>
      </c>
      <c r="O110" s="301" t="s">
        <v>203</v>
      </c>
    </row>
    <row r="111" spans="2:23" ht="31" customHeight="1" x14ac:dyDescent="0.25">
      <c r="B111" s="14">
        <f>+C111</f>
        <v>44305</v>
      </c>
      <c r="C111" s="321">
        <v>44305</v>
      </c>
      <c r="D111" s="321"/>
      <c r="E111" s="322" t="s">
        <v>90</v>
      </c>
      <c r="F111" s="323" t="s">
        <v>1</v>
      </c>
      <c r="G111" s="332">
        <v>10</v>
      </c>
      <c r="H111" s="313"/>
      <c r="I111" s="322" t="s">
        <v>73</v>
      </c>
      <c r="J111" s="322" t="s">
        <v>74</v>
      </c>
      <c r="K111" s="322"/>
      <c r="L111" s="327"/>
      <c r="M111" s="324" t="s">
        <v>142</v>
      </c>
      <c r="N111" s="325">
        <v>0.8125</v>
      </c>
      <c r="O111" s="326" t="s">
        <v>222</v>
      </c>
    </row>
    <row r="112" spans="2:23" ht="31" customHeight="1" x14ac:dyDescent="0.25">
      <c r="B112" s="14">
        <f t="shared" si="12"/>
        <v>44312</v>
      </c>
      <c r="C112" s="23">
        <v>44312</v>
      </c>
      <c r="D112" s="23"/>
      <c r="E112" s="3" t="s">
        <v>90</v>
      </c>
      <c r="F112" s="4" t="s">
        <v>1</v>
      </c>
      <c r="G112" s="330">
        <v>11</v>
      </c>
      <c r="I112" s="3" t="s">
        <v>73</v>
      </c>
      <c r="J112" s="3" t="s">
        <v>74</v>
      </c>
      <c r="K112" s="3"/>
      <c r="L112" s="3"/>
      <c r="M112" s="7" t="s">
        <v>142</v>
      </c>
      <c r="N112" s="7">
        <v>0.8125</v>
      </c>
      <c r="O112" s="9" t="s">
        <v>222</v>
      </c>
      <c r="P112" s="6"/>
    </row>
    <row r="113" spans="2:23" ht="31" customHeight="1" x14ac:dyDescent="0.25">
      <c r="B113" s="14">
        <f t="shared" si="12"/>
        <v>44313</v>
      </c>
      <c r="C113" s="295">
        <v>44313</v>
      </c>
      <c r="D113" s="295"/>
      <c r="E113" s="296" t="s">
        <v>90</v>
      </c>
      <c r="F113" s="297" t="s">
        <v>1</v>
      </c>
      <c r="G113" s="298">
        <v>7</v>
      </c>
      <c r="H113" s="296" t="s">
        <v>72</v>
      </c>
      <c r="I113" s="296"/>
      <c r="J113" s="296"/>
      <c r="K113" s="306"/>
      <c r="L113" s="296"/>
      <c r="M113" s="300" t="s">
        <v>142</v>
      </c>
      <c r="N113" s="300">
        <v>0.8125</v>
      </c>
      <c r="O113" s="301" t="s">
        <v>203</v>
      </c>
      <c r="P113" s="6"/>
    </row>
    <row r="114" spans="2:23" ht="31" customHeight="1" x14ac:dyDescent="0.25">
      <c r="B114" s="14">
        <f t="shared" si="12"/>
        <v>44326</v>
      </c>
      <c r="C114" s="321">
        <v>44326</v>
      </c>
      <c r="D114" s="321"/>
      <c r="E114" s="322" t="s">
        <v>90</v>
      </c>
      <c r="F114" s="323" t="s">
        <v>1</v>
      </c>
      <c r="G114" s="332">
        <v>12</v>
      </c>
      <c r="H114" s="322"/>
      <c r="I114" s="322" t="s">
        <v>73</v>
      </c>
      <c r="J114" s="322" t="s">
        <v>74</v>
      </c>
      <c r="K114" s="322"/>
      <c r="L114" s="322"/>
      <c r="M114" s="325" t="s">
        <v>142</v>
      </c>
      <c r="N114" s="325">
        <v>0.8125</v>
      </c>
      <c r="O114" s="326" t="s">
        <v>222</v>
      </c>
      <c r="P114" s="6"/>
    </row>
    <row r="115" spans="2:23" ht="31" customHeight="1" x14ac:dyDescent="0.25">
      <c r="B115" s="14">
        <f t="shared" ref="B115:B117" si="15">+C115</f>
        <v>44333</v>
      </c>
      <c r="C115" s="23">
        <v>44333</v>
      </c>
      <c r="D115" s="23"/>
      <c r="E115" s="3" t="s">
        <v>90</v>
      </c>
      <c r="F115" s="4" t="s">
        <v>1</v>
      </c>
      <c r="G115" s="8" t="s">
        <v>359</v>
      </c>
      <c r="H115" s="3" t="s">
        <v>72</v>
      </c>
      <c r="I115" s="3" t="s">
        <v>73</v>
      </c>
      <c r="K115" s="3"/>
      <c r="L115" s="3"/>
      <c r="M115" s="7" t="s">
        <v>142</v>
      </c>
      <c r="N115" s="7">
        <v>0.8125</v>
      </c>
      <c r="O115" s="9" t="s">
        <v>222</v>
      </c>
      <c r="P115" s="6"/>
    </row>
    <row r="116" spans="2:23" ht="31" customHeight="1" x14ac:dyDescent="0.25">
      <c r="B116" s="14">
        <f t="shared" ref="B116" si="16">+C116</f>
        <v>44334</v>
      </c>
      <c r="C116" s="295">
        <v>44334</v>
      </c>
      <c r="D116" s="295"/>
      <c r="E116" s="296" t="s">
        <v>90</v>
      </c>
      <c r="F116" s="297" t="s">
        <v>1</v>
      </c>
      <c r="G116" s="304">
        <v>13</v>
      </c>
      <c r="H116" s="296"/>
      <c r="I116" s="296"/>
      <c r="J116" s="296" t="s">
        <v>74</v>
      </c>
      <c r="K116" s="296"/>
      <c r="L116" s="296"/>
      <c r="M116" s="300" t="s">
        <v>142</v>
      </c>
      <c r="N116" s="300">
        <v>0.8125</v>
      </c>
      <c r="O116" s="301" t="s">
        <v>220</v>
      </c>
      <c r="P116" s="6"/>
    </row>
    <row r="117" spans="2:23" ht="31" customHeight="1" x14ac:dyDescent="0.25">
      <c r="B117" s="14">
        <f t="shared" si="15"/>
        <v>44347</v>
      </c>
      <c r="C117" s="23">
        <v>44347</v>
      </c>
      <c r="D117" s="23"/>
      <c r="E117" s="3" t="s">
        <v>90</v>
      </c>
      <c r="F117" s="4" t="s">
        <v>1</v>
      </c>
      <c r="G117" s="8" t="s">
        <v>360</v>
      </c>
      <c r="H117" s="3" t="s">
        <v>72</v>
      </c>
      <c r="J117" s="3" t="s">
        <v>74</v>
      </c>
      <c r="K117" s="121"/>
      <c r="L117" s="3"/>
      <c r="M117" s="7" t="s">
        <v>142</v>
      </c>
      <c r="N117" s="7">
        <v>0.8125</v>
      </c>
      <c r="O117" s="9" t="s">
        <v>222</v>
      </c>
      <c r="P117" s="6"/>
    </row>
    <row r="118" spans="2:23" ht="31" customHeight="1" x14ac:dyDescent="0.25">
      <c r="B118" s="14">
        <f t="shared" ref="B118" si="17">+C118</f>
        <v>44348</v>
      </c>
      <c r="C118" s="295">
        <v>44348</v>
      </c>
      <c r="D118" s="295"/>
      <c r="E118" s="296" t="s">
        <v>90</v>
      </c>
      <c r="F118" s="297" t="s">
        <v>1</v>
      </c>
      <c r="G118" s="304">
        <v>14</v>
      </c>
      <c r="H118" s="296"/>
      <c r="I118" s="296" t="s">
        <v>73</v>
      </c>
      <c r="J118" s="296"/>
      <c r="K118" s="296"/>
      <c r="L118" s="296"/>
      <c r="M118" s="300" t="s">
        <v>142</v>
      </c>
      <c r="N118" s="300">
        <v>0.8125</v>
      </c>
      <c r="O118" s="301" t="s">
        <v>220</v>
      </c>
    </row>
    <row r="119" spans="2:23" ht="31" customHeight="1" x14ac:dyDescent="0.25">
      <c r="B119" s="3"/>
      <c r="C119" s="23"/>
      <c r="D119" s="6"/>
      <c r="O119" s="21"/>
    </row>
    <row r="120" spans="2:23" ht="31" customHeight="1" x14ac:dyDescent="0.25">
      <c r="B120" s="3"/>
      <c r="C120" s="1" t="s">
        <v>92</v>
      </c>
      <c r="D120" s="23"/>
      <c r="L120" s="28"/>
      <c r="M120" s="1" t="s">
        <v>138</v>
      </c>
      <c r="N120" s="1" t="s">
        <v>99</v>
      </c>
      <c r="O120" s="1" t="s">
        <v>139</v>
      </c>
      <c r="P120" s="1" t="s">
        <v>79</v>
      </c>
      <c r="V120" s="42"/>
      <c r="W120" s="42"/>
    </row>
    <row r="121" spans="2:23" ht="31" customHeight="1" x14ac:dyDescent="0.25">
      <c r="B121" s="14">
        <f t="shared" ref="B121:B142" si="18">+C121</f>
        <v>44115</v>
      </c>
      <c r="C121" s="23">
        <v>44115</v>
      </c>
      <c r="D121" s="23"/>
      <c r="E121" s="3" t="s">
        <v>90</v>
      </c>
      <c r="F121" s="4" t="s">
        <v>1</v>
      </c>
      <c r="G121" s="143">
        <v>1</v>
      </c>
      <c r="H121" s="3" t="s">
        <v>2</v>
      </c>
      <c r="I121" s="3" t="s">
        <v>3</v>
      </c>
      <c r="J121" s="3"/>
      <c r="K121" s="3"/>
      <c r="L121" s="3"/>
      <c r="M121" s="7" t="s">
        <v>142</v>
      </c>
      <c r="N121" s="7">
        <v>0.41666666666666669</v>
      </c>
      <c r="O121" s="9" t="s">
        <v>222</v>
      </c>
      <c r="P121" s="26" t="s">
        <v>2</v>
      </c>
      <c r="V121" s="13"/>
    </row>
    <row r="122" spans="2:23" ht="31" customHeight="1" x14ac:dyDescent="0.25">
      <c r="B122" s="14">
        <f t="shared" si="18"/>
        <v>44115</v>
      </c>
      <c r="C122" s="295">
        <v>44115</v>
      </c>
      <c r="D122" s="295"/>
      <c r="E122" s="296" t="s">
        <v>90</v>
      </c>
      <c r="F122" s="297" t="s">
        <v>1</v>
      </c>
      <c r="G122" s="298">
        <v>1</v>
      </c>
      <c r="H122" s="296"/>
      <c r="I122" s="296"/>
      <c r="J122" s="296" t="s">
        <v>57</v>
      </c>
      <c r="K122" s="296"/>
      <c r="L122" s="296"/>
      <c r="M122" s="298" t="s">
        <v>142</v>
      </c>
      <c r="N122" s="300">
        <v>0.5625</v>
      </c>
      <c r="O122" s="301" t="s">
        <v>220</v>
      </c>
      <c r="P122" s="29">
        <f>COUNTIF($H$121:$L$136, "WLD")</f>
        <v>5</v>
      </c>
      <c r="V122" s="13"/>
    </row>
    <row r="123" spans="2:23" ht="31" customHeight="1" x14ac:dyDescent="0.25">
      <c r="B123" s="14">
        <f t="shared" si="18"/>
        <v>44164</v>
      </c>
      <c r="C123" s="23">
        <v>44164</v>
      </c>
      <c r="D123" s="23"/>
      <c r="E123" s="3" t="s">
        <v>90</v>
      </c>
      <c r="F123" s="4" t="s">
        <v>1</v>
      </c>
      <c r="G123" s="143">
        <v>2</v>
      </c>
      <c r="H123" s="3"/>
      <c r="I123" s="3"/>
      <c r="J123" s="3" t="s">
        <v>57</v>
      </c>
      <c r="K123" s="3"/>
      <c r="L123" s="3"/>
      <c r="M123" s="20" t="s">
        <v>142</v>
      </c>
      <c r="N123" s="7">
        <v>0.41666666666666669</v>
      </c>
      <c r="O123" s="9" t="s">
        <v>222</v>
      </c>
      <c r="P123" s="26" t="s">
        <v>3</v>
      </c>
      <c r="V123" s="13"/>
    </row>
    <row r="124" spans="2:23" ht="31" customHeight="1" x14ac:dyDescent="0.25">
      <c r="B124" s="14">
        <f t="shared" ref="B124" si="19">+C124</f>
        <v>44164</v>
      </c>
      <c r="C124" s="295">
        <v>44164</v>
      </c>
      <c r="D124" s="295"/>
      <c r="E124" s="296" t="s">
        <v>90</v>
      </c>
      <c r="F124" s="297" t="s">
        <v>1</v>
      </c>
      <c r="G124" s="298">
        <v>2</v>
      </c>
      <c r="H124" s="296"/>
      <c r="I124" s="296" t="s">
        <v>3</v>
      </c>
      <c r="J124" s="296"/>
      <c r="K124" s="296"/>
      <c r="L124" s="296"/>
      <c r="M124" s="298" t="s">
        <v>142</v>
      </c>
      <c r="N124" s="300">
        <v>0.5625</v>
      </c>
      <c r="O124" s="301" t="s">
        <v>220</v>
      </c>
      <c r="P124" s="29">
        <f>COUNTIF($H$121:$L$136, "WLH")</f>
        <v>7</v>
      </c>
      <c r="V124" s="13"/>
    </row>
    <row r="125" spans="2:23" ht="31" customHeight="1" x14ac:dyDescent="0.25">
      <c r="B125" s="14">
        <f t="shared" si="18"/>
        <v>44220</v>
      </c>
      <c r="C125" s="23">
        <v>44220</v>
      </c>
      <c r="D125" s="23"/>
      <c r="E125" s="3" t="s">
        <v>90</v>
      </c>
      <c r="F125" s="4" t="s">
        <v>1</v>
      </c>
      <c r="G125" s="8" t="s">
        <v>302</v>
      </c>
      <c r="H125" s="3" t="s">
        <v>2</v>
      </c>
      <c r="I125" s="3" t="s">
        <v>3</v>
      </c>
      <c r="K125" s="3"/>
      <c r="L125" s="3"/>
      <c r="M125" s="20" t="s">
        <v>142</v>
      </c>
      <c r="N125" s="7">
        <v>0.41666666666666669</v>
      </c>
      <c r="O125" s="9" t="s">
        <v>222</v>
      </c>
      <c r="P125" s="26" t="s">
        <v>57</v>
      </c>
      <c r="V125" s="13"/>
    </row>
    <row r="126" spans="2:23" ht="31" customHeight="1" x14ac:dyDescent="0.25">
      <c r="B126" s="14">
        <f t="shared" ref="B126" si="20">+C126</f>
        <v>44220</v>
      </c>
      <c r="C126" s="295">
        <v>44220</v>
      </c>
      <c r="D126" s="295"/>
      <c r="E126" s="296" t="s">
        <v>90</v>
      </c>
      <c r="F126" s="297" t="s">
        <v>1</v>
      </c>
      <c r="G126" s="298">
        <v>3</v>
      </c>
      <c r="H126" s="296"/>
      <c r="I126" s="296"/>
      <c r="J126" s="296" t="s">
        <v>57</v>
      </c>
      <c r="K126" s="296"/>
      <c r="L126" s="296"/>
      <c r="M126" s="298" t="s">
        <v>142</v>
      </c>
      <c r="N126" s="300">
        <v>0.5625</v>
      </c>
      <c r="O126" s="301" t="s">
        <v>220</v>
      </c>
      <c r="P126" s="29">
        <f>COUNTIF($H$121:$L$136, "H2LL")</f>
        <v>9</v>
      </c>
      <c r="V126" s="13"/>
    </row>
    <row r="127" spans="2:23" ht="31" customHeight="1" x14ac:dyDescent="0.25">
      <c r="B127" s="14">
        <f t="shared" si="18"/>
        <v>44241</v>
      </c>
      <c r="C127" s="23">
        <v>44241</v>
      </c>
      <c r="D127" s="23"/>
      <c r="E127" s="3" t="s">
        <v>90</v>
      </c>
      <c r="F127" s="4" t="s">
        <v>1</v>
      </c>
      <c r="G127" s="8" t="s">
        <v>303</v>
      </c>
      <c r="H127" s="3" t="s">
        <v>2</v>
      </c>
      <c r="J127" s="3" t="s">
        <v>57</v>
      </c>
      <c r="K127" s="3"/>
      <c r="L127" s="3"/>
      <c r="M127" s="20" t="s">
        <v>142</v>
      </c>
      <c r="N127" s="7">
        <v>0.41666666666666669</v>
      </c>
      <c r="O127" s="9" t="s">
        <v>222</v>
      </c>
      <c r="V127" s="13"/>
    </row>
    <row r="128" spans="2:23" ht="31" customHeight="1" x14ac:dyDescent="0.25">
      <c r="B128" s="14">
        <f t="shared" si="18"/>
        <v>44241</v>
      </c>
      <c r="C128" s="295">
        <v>44241</v>
      </c>
      <c r="D128" s="295"/>
      <c r="E128" s="296" t="s">
        <v>90</v>
      </c>
      <c r="F128" s="297" t="s">
        <v>1</v>
      </c>
      <c r="G128" s="298">
        <v>4</v>
      </c>
      <c r="H128" s="296"/>
      <c r="I128" s="296" t="s">
        <v>3</v>
      </c>
      <c r="J128" s="296"/>
      <c r="K128" s="296"/>
      <c r="L128" s="296"/>
      <c r="M128" s="298" t="s">
        <v>142</v>
      </c>
      <c r="N128" s="300">
        <v>0.5625</v>
      </c>
      <c r="O128" s="301" t="s">
        <v>220</v>
      </c>
      <c r="P128" s="29"/>
      <c r="V128" s="13"/>
    </row>
    <row r="129" spans="1:18" ht="31" customHeight="1" x14ac:dyDescent="0.25">
      <c r="A129" s="106"/>
      <c r="B129" s="14">
        <f t="shared" si="18"/>
        <v>44269</v>
      </c>
      <c r="C129" s="23">
        <v>44269</v>
      </c>
      <c r="D129" s="23"/>
      <c r="E129" s="3" t="s">
        <v>90</v>
      </c>
      <c r="F129" s="4" t="s">
        <v>1</v>
      </c>
      <c r="G129" s="143">
        <v>5</v>
      </c>
      <c r="H129" s="3"/>
      <c r="I129" s="3"/>
      <c r="J129" s="3" t="s">
        <v>57</v>
      </c>
      <c r="K129" s="3"/>
      <c r="L129" s="3"/>
      <c r="M129" s="20" t="s">
        <v>142</v>
      </c>
      <c r="N129" s="7">
        <v>0.41666666666666669</v>
      </c>
      <c r="O129" s="9" t="s">
        <v>220</v>
      </c>
    </row>
    <row r="130" spans="1:18" ht="31" customHeight="1" x14ac:dyDescent="0.25">
      <c r="A130" s="106"/>
      <c r="B130" s="14">
        <f t="shared" si="18"/>
        <v>44269</v>
      </c>
      <c r="C130" s="295">
        <v>44269</v>
      </c>
      <c r="D130" s="295"/>
      <c r="E130" s="296" t="s">
        <v>90</v>
      </c>
      <c r="F130" s="297" t="s">
        <v>1</v>
      </c>
      <c r="G130" s="298">
        <v>5</v>
      </c>
      <c r="H130" s="296"/>
      <c r="I130" s="296" t="s">
        <v>3</v>
      </c>
      <c r="J130" s="296"/>
      <c r="K130" s="296"/>
      <c r="L130" s="296"/>
      <c r="M130" s="300" t="s">
        <v>142</v>
      </c>
      <c r="N130" s="300">
        <v>0.5625</v>
      </c>
      <c r="O130" s="301" t="s">
        <v>220</v>
      </c>
    </row>
    <row r="131" spans="1:18" ht="31" customHeight="1" x14ac:dyDescent="0.25">
      <c r="B131" s="14">
        <f t="shared" si="18"/>
        <v>44318</v>
      </c>
      <c r="C131" s="23">
        <v>44318</v>
      </c>
      <c r="D131" s="23"/>
      <c r="E131" s="3" t="s">
        <v>90</v>
      </c>
      <c r="F131" s="4" t="s">
        <v>1</v>
      </c>
      <c r="G131" s="8" t="s">
        <v>304</v>
      </c>
      <c r="H131" s="3" t="s">
        <v>2</v>
      </c>
      <c r="I131" s="3" t="s">
        <v>3</v>
      </c>
      <c r="K131" s="3"/>
      <c r="L131" s="265"/>
      <c r="M131" s="20" t="s">
        <v>142</v>
      </c>
      <c r="N131" s="7">
        <v>0.41666666666666669</v>
      </c>
      <c r="O131" s="9" t="s">
        <v>222</v>
      </c>
    </row>
    <row r="132" spans="1:18" ht="31" customHeight="1" x14ac:dyDescent="0.25">
      <c r="B132" s="14">
        <f t="shared" ref="B132:B133" si="21">+C132</f>
        <v>44318</v>
      </c>
      <c r="C132" s="295">
        <v>44318</v>
      </c>
      <c r="D132" s="295"/>
      <c r="E132" s="296" t="s">
        <v>90</v>
      </c>
      <c r="F132" s="297" t="s">
        <v>1</v>
      </c>
      <c r="G132" s="298">
        <v>6</v>
      </c>
      <c r="H132" s="296"/>
      <c r="I132" s="296"/>
      <c r="J132" s="296" t="s">
        <v>57</v>
      </c>
      <c r="K132" s="296"/>
      <c r="L132" s="303"/>
      <c r="M132" s="298" t="s">
        <v>142</v>
      </c>
      <c r="N132" s="300">
        <v>0.5625</v>
      </c>
      <c r="O132" s="301" t="s">
        <v>220</v>
      </c>
    </row>
    <row r="133" spans="1:18" ht="31" customHeight="1" x14ac:dyDescent="0.25">
      <c r="B133" s="14">
        <f t="shared" si="21"/>
        <v>44331</v>
      </c>
      <c r="C133" s="321">
        <v>44331</v>
      </c>
      <c r="D133" s="321"/>
      <c r="E133" s="322" t="s">
        <v>90</v>
      </c>
      <c r="F133" s="323" t="s">
        <v>1</v>
      </c>
      <c r="G133" s="328" t="s">
        <v>192</v>
      </c>
      <c r="H133" s="322"/>
      <c r="I133" s="322"/>
      <c r="J133" s="322" t="s">
        <v>57</v>
      </c>
      <c r="K133" s="322"/>
      <c r="L133" s="327"/>
      <c r="M133" s="324" t="s">
        <v>142</v>
      </c>
      <c r="N133" s="328" t="s">
        <v>228</v>
      </c>
      <c r="O133" s="326" t="s">
        <v>222</v>
      </c>
    </row>
    <row r="134" spans="1:18" ht="31" customHeight="1" x14ac:dyDescent="0.25">
      <c r="B134" s="14">
        <f t="shared" ref="B134" si="22">+C134</f>
        <v>44332</v>
      </c>
      <c r="C134" s="295">
        <v>44332</v>
      </c>
      <c r="D134" s="295"/>
      <c r="E134" s="296" t="s">
        <v>90</v>
      </c>
      <c r="F134" s="297" t="s">
        <v>1</v>
      </c>
      <c r="G134" s="298">
        <v>8</v>
      </c>
      <c r="H134" s="296"/>
      <c r="I134" s="296"/>
      <c r="J134" s="296" t="s">
        <v>57</v>
      </c>
      <c r="K134" s="296"/>
      <c r="L134" s="303"/>
      <c r="M134" s="298" t="s">
        <v>142</v>
      </c>
      <c r="N134" s="300">
        <v>0.41666666666666669</v>
      </c>
      <c r="O134" s="301" t="s">
        <v>220</v>
      </c>
    </row>
    <row r="135" spans="1:18" ht="31" customHeight="1" x14ac:dyDescent="0.25">
      <c r="B135" s="14">
        <f t="shared" si="18"/>
        <v>44346</v>
      </c>
      <c r="C135" s="23">
        <v>44346</v>
      </c>
      <c r="D135" s="23"/>
      <c r="E135" s="3" t="s">
        <v>90</v>
      </c>
      <c r="F135" s="4" t="s">
        <v>1</v>
      </c>
      <c r="G135" s="8" t="s">
        <v>293</v>
      </c>
      <c r="H135" s="3" t="s">
        <v>2</v>
      </c>
      <c r="I135" s="3" t="s">
        <v>3</v>
      </c>
      <c r="J135" s="3"/>
      <c r="K135" s="3"/>
      <c r="L135" s="3"/>
      <c r="M135" s="20" t="s">
        <v>142</v>
      </c>
      <c r="N135" s="7">
        <v>0.41666666666666669</v>
      </c>
      <c r="O135" s="9" t="s">
        <v>222</v>
      </c>
    </row>
    <row r="136" spans="1:18" ht="31" customHeight="1" x14ac:dyDescent="0.25">
      <c r="B136" s="14">
        <f t="shared" si="18"/>
        <v>44346</v>
      </c>
      <c r="C136" s="295">
        <v>44346</v>
      </c>
      <c r="D136" s="295"/>
      <c r="E136" s="296" t="s">
        <v>90</v>
      </c>
      <c r="F136" s="297" t="s">
        <v>1</v>
      </c>
      <c r="G136" s="298">
        <v>9</v>
      </c>
      <c r="H136" s="296"/>
      <c r="I136" s="296"/>
      <c r="J136" s="296" t="s">
        <v>57</v>
      </c>
      <c r="K136" s="296"/>
      <c r="L136" s="303"/>
      <c r="M136" s="300" t="s">
        <v>142</v>
      </c>
      <c r="N136" s="300">
        <v>0.5625</v>
      </c>
      <c r="O136" s="301" t="s">
        <v>220</v>
      </c>
    </row>
    <row r="137" spans="1:18" ht="31" customHeight="1" x14ac:dyDescent="0.25">
      <c r="B137" s="14">
        <f t="shared" si="18"/>
        <v>44359</v>
      </c>
      <c r="C137" s="23">
        <v>44359</v>
      </c>
      <c r="D137" s="23"/>
      <c r="E137" s="34" t="s">
        <v>93</v>
      </c>
      <c r="F137" s="35"/>
      <c r="G137" s="36"/>
      <c r="H137" s="34" t="s">
        <v>8</v>
      </c>
      <c r="I137" s="34"/>
      <c r="J137" s="34"/>
      <c r="L137" s="8"/>
      <c r="M137" s="8" t="s">
        <v>142</v>
      </c>
      <c r="N137" s="9"/>
    </row>
    <row r="138" spans="1:18" ht="31" customHeight="1" x14ac:dyDescent="0.25">
      <c r="B138" s="14">
        <f t="shared" si="18"/>
        <v>44359</v>
      </c>
      <c r="C138" s="23">
        <v>44359</v>
      </c>
      <c r="D138" s="23"/>
      <c r="E138" s="31" t="s">
        <v>93</v>
      </c>
      <c r="F138" s="32"/>
      <c r="G138" s="33"/>
      <c r="H138" s="31" t="s">
        <v>9</v>
      </c>
      <c r="I138" s="31"/>
      <c r="J138" s="31"/>
      <c r="L138" s="8"/>
      <c r="M138" s="8" t="s">
        <v>142</v>
      </c>
      <c r="N138" s="9"/>
      <c r="R138" s="37"/>
    </row>
    <row r="139" spans="1:18" ht="31" customHeight="1" x14ac:dyDescent="0.25">
      <c r="B139" s="14">
        <f t="shared" ref="B139" si="23">+C139</f>
        <v>44359</v>
      </c>
      <c r="C139" s="23">
        <v>44359</v>
      </c>
      <c r="D139" s="23"/>
      <c r="E139" s="31" t="s">
        <v>348</v>
      </c>
      <c r="F139" s="32"/>
      <c r="G139" s="33"/>
      <c r="H139" s="31"/>
      <c r="I139" s="31"/>
      <c r="J139" s="31"/>
      <c r="L139" s="8"/>
      <c r="M139" s="8" t="s">
        <v>349</v>
      </c>
      <c r="N139" s="9"/>
      <c r="R139" s="37"/>
    </row>
    <row r="140" spans="1:18" ht="31" customHeight="1" x14ac:dyDescent="0.25">
      <c r="B140" s="14">
        <f t="shared" si="18"/>
        <v>44360</v>
      </c>
      <c r="C140" s="23">
        <v>44360</v>
      </c>
      <c r="D140" s="23"/>
      <c r="E140" s="34" t="s">
        <v>93</v>
      </c>
      <c r="F140" s="35"/>
      <c r="G140" s="36"/>
      <c r="H140" s="34" t="s">
        <v>8</v>
      </c>
      <c r="I140" s="34"/>
      <c r="J140" s="34"/>
      <c r="L140" s="8"/>
      <c r="M140" s="8" t="s">
        <v>142</v>
      </c>
      <c r="N140" s="9"/>
    </row>
    <row r="141" spans="1:18" ht="31" customHeight="1" x14ac:dyDescent="0.25">
      <c r="B141" s="14">
        <f t="shared" si="18"/>
        <v>44360</v>
      </c>
      <c r="C141" s="23">
        <v>44360</v>
      </c>
      <c r="D141" s="23"/>
      <c r="E141" s="31" t="s">
        <v>93</v>
      </c>
      <c r="F141" s="32"/>
      <c r="G141" s="33"/>
      <c r="H141" s="31" t="s">
        <v>9</v>
      </c>
      <c r="I141" s="31"/>
      <c r="J141" s="31"/>
      <c r="L141" s="8"/>
      <c r="M141" s="8" t="s">
        <v>142</v>
      </c>
      <c r="N141" s="9"/>
      <c r="R141" s="37"/>
    </row>
    <row r="142" spans="1:18" ht="31" customHeight="1" x14ac:dyDescent="0.25">
      <c r="B142" s="14">
        <f t="shared" si="18"/>
        <v>44360</v>
      </c>
      <c r="C142" s="23">
        <v>44360</v>
      </c>
      <c r="D142" s="23"/>
      <c r="E142" s="31" t="s">
        <v>348</v>
      </c>
      <c r="F142" s="32"/>
      <c r="G142" s="33"/>
      <c r="H142" s="31"/>
      <c r="I142" s="31"/>
      <c r="J142" s="31"/>
      <c r="L142" s="8"/>
      <c r="M142" s="8" t="s">
        <v>349</v>
      </c>
      <c r="N142" s="9"/>
      <c r="R142" s="37"/>
    </row>
    <row r="143" spans="1:18" ht="31" customHeight="1" x14ac:dyDescent="0.25">
      <c r="B143" s="3"/>
      <c r="C143" s="23"/>
      <c r="D143" s="23"/>
      <c r="E143" s="43"/>
      <c r="F143" s="44"/>
      <c r="G143" s="45"/>
      <c r="H143" s="43"/>
      <c r="I143" s="43"/>
      <c r="J143" s="43"/>
      <c r="L143" s="8"/>
      <c r="M143" s="9"/>
      <c r="N143" s="9"/>
      <c r="R143" s="37"/>
    </row>
    <row r="144" spans="1:18" ht="31" customHeight="1" x14ac:dyDescent="0.25">
      <c r="B144" s="3"/>
      <c r="C144" s="1" t="s">
        <v>25</v>
      </c>
      <c r="D144" s="23"/>
      <c r="L144" s="28"/>
      <c r="M144" s="1" t="s">
        <v>138</v>
      </c>
      <c r="N144" s="1" t="s">
        <v>99</v>
      </c>
      <c r="O144" s="1" t="s">
        <v>139</v>
      </c>
      <c r="P144" s="1" t="s">
        <v>79</v>
      </c>
    </row>
    <row r="145" spans="2:18" ht="31" customHeight="1" x14ac:dyDescent="0.25">
      <c r="B145" s="14">
        <f t="shared" ref="B145" si="24">+C145</f>
        <v>44284</v>
      </c>
      <c r="C145" s="23">
        <v>44284</v>
      </c>
      <c r="D145" s="23"/>
      <c r="E145" s="3" t="s">
        <v>16</v>
      </c>
      <c r="F145" s="20" t="s">
        <v>17</v>
      </c>
      <c r="M145" s="7" t="s">
        <v>180</v>
      </c>
      <c r="N145" s="7">
        <v>0.79166666666666663</v>
      </c>
      <c r="O145" s="9" t="s">
        <v>203</v>
      </c>
      <c r="P145" s="336"/>
      <c r="Q145" s="336"/>
      <c r="R145" s="336"/>
    </row>
    <row r="146" spans="2:18" ht="31" customHeight="1" x14ac:dyDescent="0.25">
      <c r="B146" s="3"/>
      <c r="C146" s="23"/>
      <c r="D146" s="23"/>
      <c r="E146" s="6"/>
      <c r="F146" s="20"/>
      <c r="P146" s="21"/>
      <c r="Q146" s="21"/>
      <c r="R146" s="21"/>
    </row>
    <row r="147" spans="2:18" ht="31" customHeight="1" x14ac:dyDescent="0.25">
      <c r="B147" s="3"/>
      <c r="C147" s="1" t="s">
        <v>26</v>
      </c>
      <c r="D147" s="23"/>
      <c r="L147" s="28"/>
      <c r="M147" s="1" t="s">
        <v>138</v>
      </c>
      <c r="N147" s="1" t="s">
        <v>99</v>
      </c>
      <c r="O147" s="1" t="s">
        <v>139</v>
      </c>
      <c r="P147" s="1" t="s">
        <v>79</v>
      </c>
    </row>
    <row r="148" spans="2:18" ht="31" customHeight="1" x14ac:dyDescent="0.25">
      <c r="B148" s="14">
        <f t="shared" ref="B148:B152" si="25">+C148</f>
        <v>44212</v>
      </c>
      <c r="C148" s="23">
        <v>44212</v>
      </c>
      <c r="D148" s="23"/>
      <c r="E148" s="3" t="s">
        <v>45</v>
      </c>
      <c r="G148" s="3"/>
      <c r="H148" s="3" t="s">
        <v>8</v>
      </c>
      <c r="I148" s="3"/>
      <c r="J148" s="3"/>
      <c r="K148" s="3"/>
      <c r="L148" s="3"/>
      <c r="M148" s="20" t="s">
        <v>142</v>
      </c>
      <c r="N148" s="46">
        <v>0.41666666666666669</v>
      </c>
      <c r="O148" s="21">
        <v>32</v>
      </c>
      <c r="P148" s="336"/>
      <c r="Q148" s="336"/>
      <c r="R148" s="336"/>
    </row>
    <row r="149" spans="2:18" ht="31" customHeight="1" x14ac:dyDescent="0.25">
      <c r="B149" s="14">
        <f t="shared" si="25"/>
        <v>44233</v>
      </c>
      <c r="C149" s="23">
        <v>44233</v>
      </c>
      <c r="D149" s="23"/>
      <c r="E149" s="3" t="s">
        <v>46</v>
      </c>
      <c r="G149" s="3"/>
      <c r="H149" s="3" t="s">
        <v>11</v>
      </c>
      <c r="I149" s="3"/>
      <c r="J149" s="3"/>
      <c r="K149" s="3"/>
      <c r="L149" s="3"/>
      <c r="M149" s="8" t="s">
        <v>142</v>
      </c>
      <c r="N149" s="9"/>
      <c r="P149" s="336"/>
      <c r="Q149" s="336"/>
      <c r="R149" s="336"/>
    </row>
    <row r="150" spans="2:18" ht="31" customHeight="1" x14ac:dyDescent="0.25">
      <c r="B150" s="14">
        <f t="shared" si="25"/>
        <v>44233</v>
      </c>
      <c r="C150" s="23">
        <v>44233</v>
      </c>
      <c r="D150" s="23"/>
      <c r="E150" s="3" t="s">
        <v>47</v>
      </c>
      <c r="G150" s="3"/>
      <c r="H150" s="3" t="s">
        <v>12</v>
      </c>
      <c r="I150" s="3"/>
      <c r="J150" s="3"/>
      <c r="K150" s="3"/>
      <c r="L150" s="3"/>
      <c r="M150" s="8" t="s">
        <v>142</v>
      </c>
      <c r="N150" s="9"/>
      <c r="P150" s="336"/>
      <c r="Q150" s="336"/>
      <c r="R150" s="336"/>
    </row>
    <row r="151" spans="2:18" ht="31" customHeight="1" x14ac:dyDescent="0.25">
      <c r="B151" s="14">
        <f t="shared" si="25"/>
        <v>44234</v>
      </c>
      <c r="C151" s="23">
        <v>44234</v>
      </c>
      <c r="D151" s="23"/>
      <c r="E151" s="3" t="s">
        <v>48</v>
      </c>
      <c r="G151" s="3"/>
      <c r="H151" s="3"/>
      <c r="I151" s="3"/>
      <c r="J151" s="3"/>
      <c r="K151" s="3"/>
      <c r="L151" s="3"/>
      <c r="M151" s="8" t="s">
        <v>142</v>
      </c>
      <c r="N151" s="9"/>
      <c r="P151" s="336"/>
      <c r="Q151" s="336"/>
      <c r="R151" s="336"/>
    </row>
    <row r="152" spans="2:18" ht="31" customHeight="1" x14ac:dyDescent="0.25">
      <c r="B152" s="14">
        <f t="shared" si="25"/>
        <v>44234</v>
      </c>
      <c r="C152" s="23">
        <v>44234</v>
      </c>
      <c r="D152" s="23"/>
      <c r="E152" s="3" t="s">
        <v>49</v>
      </c>
      <c r="G152" s="3"/>
      <c r="H152" s="3"/>
      <c r="I152" s="3"/>
      <c r="J152" s="3"/>
      <c r="K152" s="3"/>
      <c r="L152" s="3"/>
      <c r="M152" s="8" t="s">
        <v>142</v>
      </c>
      <c r="N152" s="9"/>
      <c r="P152" s="336"/>
      <c r="Q152" s="336"/>
      <c r="R152" s="336"/>
    </row>
    <row r="153" spans="2:18" ht="31" customHeight="1" x14ac:dyDescent="0.25">
      <c r="B153" s="3"/>
      <c r="C153" s="23"/>
      <c r="D153" s="23"/>
      <c r="G153" s="3"/>
      <c r="H153" s="3"/>
      <c r="I153" s="3"/>
      <c r="J153" s="3"/>
      <c r="K153" s="3"/>
      <c r="L153" s="3"/>
      <c r="M153" s="8"/>
      <c r="N153" s="9"/>
      <c r="R153" s="9"/>
    </row>
    <row r="154" spans="2:18" ht="31" customHeight="1" x14ac:dyDescent="0.25">
      <c r="B154" s="3"/>
      <c r="C154" s="1" t="s">
        <v>30</v>
      </c>
      <c r="D154" s="23"/>
      <c r="L154" s="28"/>
    </row>
    <row r="155" spans="2:18" ht="31" customHeight="1" x14ac:dyDescent="0.25">
      <c r="B155" s="3"/>
      <c r="C155" s="1" t="s">
        <v>27</v>
      </c>
      <c r="D155" s="23"/>
      <c r="L155" s="28"/>
      <c r="M155" s="1" t="s">
        <v>138</v>
      </c>
      <c r="N155" s="1" t="s">
        <v>99</v>
      </c>
      <c r="O155" s="1" t="s">
        <v>139</v>
      </c>
      <c r="P155" s="1" t="s">
        <v>79</v>
      </c>
    </row>
    <row r="156" spans="2:18" ht="31" customHeight="1" x14ac:dyDescent="0.25">
      <c r="B156" s="14">
        <f t="shared" ref="B156:B160" si="26">+C156</f>
        <v>44186</v>
      </c>
      <c r="C156" s="23">
        <v>44186</v>
      </c>
      <c r="D156" s="23"/>
      <c r="E156" s="3" t="s">
        <v>13</v>
      </c>
      <c r="F156" s="4" t="s">
        <v>1</v>
      </c>
      <c r="G156" s="143">
        <v>1</v>
      </c>
      <c r="H156" s="3" t="s">
        <v>14</v>
      </c>
      <c r="I156" s="3"/>
      <c r="J156" s="3"/>
      <c r="K156" s="3"/>
      <c r="M156" s="7" t="s">
        <v>142</v>
      </c>
      <c r="N156" s="7" t="s">
        <v>223</v>
      </c>
      <c r="O156" s="9" t="s">
        <v>222</v>
      </c>
      <c r="P156" s="336" t="s">
        <v>20</v>
      </c>
      <c r="Q156" s="336"/>
      <c r="R156" s="336"/>
    </row>
    <row r="157" spans="2:18" ht="31" customHeight="1" x14ac:dyDescent="0.25">
      <c r="B157" s="14">
        <f t="shared" si="26"/>
        <v>44186</v>
      </c>
      <c r="C157" s="295">
        <v>44186</v>
      </c>
      <c r="D157" s="295"/>
      <c r="E157" s="296" t="s">
        <v>13</v>
      </c>
      <c r="F157" s="297" t="s">
        <v>1</v>
      </c>
      <c r="G157" s="298">
        <v>1</v>
      </c>
      <c r="H157" s="296" t="s">
        <v>14</v>
      </c>
      <c r="I157" s="296"/>
      <c r="J157" s="296"/>
      <c r="K157" s="296"/>
      <c r="L157" s="299"/>
      <c r="M157" s="300" t="s">
        <v>180</v>
      </c>
      <c r="N157" s="300" t="s">
        <v>223</v>
      </c>
      <c r="O157" s="301" t="s">
        <v>203</v>
      </c>
      <c r="P157" s="336" t="s">
        <v>20</v>
      </c>
      <c r="Q157" s="336"/>
      <c r="R157" s="336"/>
    </row>
    <row r="158" spans="2:18" ht="31" customHeight="1" x14ac:dyDescent="0.25">
      <c r="B158" s="14">
        <f t="shared" si="26"/>
        <v>44207</v>
      </c>
      <c r="C158" s="23">
        <v>44207</v>
      </c>
      <c r="D158" s="23"/>
      <c r="E158" s="3" t="s">
        <v>13</v>
      </c>
      <c r="F158" s="4" t="s">
        <v>1</v>
      </c>
      <c r="G158" s="143">
        <v>2</v>
      </c>
      <c r="H158" s="3" t="s">
        <v>14</v>
      </c>
      <c r="I158" s="3"/>
      <c r="J158" s="3"/>
      <c r="K158" s="3"/>
      <c r="M158" s="7" t="s">
        <v>142</v>
      </c>
      <c r="N158" s="7" t="s">
        <v>223</v>
      </c>
      <c r="O158" s="9" t="s">
        <v>222</v>
      </c>
      <c r="P158" s="336" t="s">
        <v>20</v>
      </c>
      <c r="Q158" s="336"/>
      <c r="R158" s="336"/>
    </row>
    <row r="159" spans="2:18" ht="31" customHeight="1" x14ac:dyDescent="0.25">
      <c r="B159" s="14">
        <f t="shared" si="26"/>
        <v>44207</v>
      </c>
      <c r="C159" s="23">
        <v>44207</v>
      </c>
      <c r="D159" s="23"/>
      <c r="E159" s="3" t="s">
        <v>13</v>
      </c>
      <c r="F159" s="4" t="s">
        <v>1</v>
      </c>
      <c r="G159" s="143">
        <v>2</v>
      </c>
      <c r="H159" s="3" t="s">
        <v>14</v>
      </c>
      <c r="I159" s="3"/>
      <c r="J159" s="3"/>
      <c r="K159" s="3"/>
      <c r="M159" s="7" t="s">
        <v>180</v>
      </c>
      <c r="N159" s="7" t="s">
        <v>223</v>
      </c>
      <c r="O159" s="9" t="s">
        <v>203</v>
      </c>
      <c r="P159" s="336" t="s">
        <v>20</v>
      </c>
      <c r="Q159" s="336"/>
      <c r="R159" s="336"/>
    </row>
    <row r="160" spans="2:18" ht="31" customHeight="1" x14ac:dyDescent="0.25">
      <c r="B160" s="14">
        <f t="shared" si="26"/>
        <v>44213</v>
      </c>
      <c r="C160" s="23">
        <v>44213</v>
      </c>
      <c r="D160" s="23"/>
      <c r="E160" s="47" t="s">
        <v>51</v>
      </c>
      <c r="F160" s="48"/>
      <c r="G160" s="49"/>
      <c r="H160" s="49"/>
      <c r="I160" s="49"/>
      <c r="J160" s="49"/>
      <c r="K160" s="28"/>
      <c r="L160" s="28"/>
      <c r="M160" s="7" t="s">
        <v>142</v>
      </c>
      <c r="N160" s="7">
        <v>0.41666666666666669</v>
      </c>
      <c r="O160" s="9" t="s">
        <v>222</v>
      </c>
      <c r="P160" s="336"/>
      <c r="Q160" s="336"/>
      <c r="R160" s="336"/>
    </row>
    <row r="161" spans="2:18" ht="31" customHeight="1" x14ac:dyDescent="0.25">
      <c r="B161" s="14"/>
      <c r="C161" s="23"/>
      <c r="D161" s="23"/>
      <c r="E161" s="43"/>
      <c r="F161" s="57"/>
      <c r="G161" s="28"/>
      <c r="H161" s="28"/>
      <c r="I161" s="28"/>
      <c r="J161" s="28"/>
      <c r="K161" s="28"/>
      <c r="L161" s="28"/>
      <c r="P161" s="120"/>
      <c r="Q161" s="120"/>
      <c r="R161" s="120"/>
    </row>
    <row r="162" spans="2:18" ht="31" customHeight="1" x14ac:dyDescent="0.25">
      <c r="B162" s="3"/>
      <c r="C162" s="1" t="s">
        <v>28</v>
      </c>
      <c r="D162" s="23"/>
      <c r="L162" s="28"/>
      <c r="M162" s="1" t="s">
        <v>138</v>
      </c>
      <c r="N162" s="1" t="s">
        <v>99</v>
      </c>
      <c r="O162" s="1" t="s">
        <v>139</v>
      </c>
      <c r="P162" s="1" t="s">
        <v>79</v>
      </c>
    </row>
    <row r="163" spans="2:18" ht="31" customHeight="1" x14ac:dyDescent="0.25">
      <c r="B163" s="14">
        <f t="shared" ref="B163:B168" si="27">+C163</f>
        <v>44151</v>
      </c>
      <c r="C163" s="23">
        <v>44151</v>
      </c>
      <c r="D163" s="23"/>
      <c r="E163" s="3" t="s">
        <v>4</v>
      </c>
      <c r="F163" s="4" t="s">
        <v>1</v>
      </c>
      <c r="G163" s="143">
        <v>1</v>
      </c>
      <c r="H163" s="3" t="s">
        <v>5</v>
      </c>
      <c r="I163" s="3"/>
      <c r="J163" s="3"/>
      <c r="K163" s="3"/>
      <c r="M163" s="7" t="s">
        <v>142</v>
      </c>
      <c r="N163" s="7" t="s">
        <v>223</v>
      </c>
      <c r="O163" s="9" t="s">
        <v>222</v>
      </c>
      <c r="P163" s="336" t="s">
        <v>20</v>
      </c>
      <c r="Q163" s="336"/>
      <c r="R163" s="336"/>
    </row>
    <row r="164" spans="2:18" ht="31" customHeight="1" x14ac:dyDescent="0.25">
      <c r="B164" s="14">
        <f t="shared" si="27"/>
        <v>44151</v>
      </c>
      <c r="C164" s="295">
        <v>44151</v>
      </c>
      <c r="D164" s="295"/>
      <c r="E164" s="296" t="s">
        <v>4</v>
      </c>
      <c r="F164" s="297" t="s">
        <v>1</v>
      </c>
      <c r="G164" s="298">
        <v>1</v>
      </c>
      <c r="H164" s="296" t="s">
        <v>5</v>
      </c>
      <c r="I164" s="296"/>
      <c r="J164" s="296"/>
      <c r="K164" s="296"/>
      <c r="L164" s="299"/>
      <c r="M164" s="300" t="s">
        <v>180</v>
      </c>
      <c r="N164" s="300" t="s">
        <v>223</v>
      </c>
      <c r="O164" s="301" t="s">
        <v>203</v>
      </c>
      <c r="P164" s="336" t="s">
        <v>20</v>
      </c>
      <c r="Q164" s="336"/>
      <c r="R164" s="336"/>
    </row>
    <row r="165" spans="2:18" ht="31" customHeight="1" x14ac:dyDescent="0.25">
      <c r="B165" s="14">
        <f t="shared" si="27"/>
        <v>44158</v>
      </c>
      <c r="C165" s="23">
        <v>44158</v>
      </c>
      <c r="D165" s="23"/>
      <c r="E165" s="3" t="s">
        <v>4</v>
      </c>
      <c r="F165" s="4" t="s">
        <v>1</v>
      </c>
      <c r="G165" s="143">
        <v>2</v>
      </c>
      <c r="H165" s="3" t="s">
        <v>5</v>
      </c>
      <c r="I165" s="3"/>
      <c r="J165" s="3"/>
      <c r="K165" s="3"/>
      <c r="M165" s="7" t="s">
        <v>142</v>
      </c>
      <c r="N165" s="7" t="s">
        <v>223</v>
      </c>
      <c r="O165" s="9" t="s">
        <v>222</v>
      </c>
      <c r="P165" s="336" t="s">
        <v>20</v>
      </c>
      <c r="Q165" s="336"/>
      <c r="R165" s="336"/>
    </row>
    <row r="166" spans="2:18" ht="31" customHeight="1" x14ac:dyDescent="0.25">
      <c r="B166" s="14">
        <f t="shared" si="27"/>
        <v>44158</v>
      </c>
      <c r="C166" s="23">
        <v>44158</v>
      </c>
      <c r="D166" s="23"/>
      <c r="E166" s="3" t="s">
        <v>4</v>
      </c>
      <c r="F166" s="4" t="s">
        <v>1</v>
      </c>
      <c r="G166" s="143">
        <v>2</v>
      </c>
      <c r="H166" s="3" t="s">
        <v>5</v>
      </c>
      <c r="I166" s="3"/>
      <c r="J166" s="3"/>
      <c r="K166" s="3"/>
      <c r="M166" s="7" t="s">
        <v>180</v>
      </c>
      <c r="N166" s="7" t="s">
        <v>223</v>
      </c>
      <c r="O166" s="9" t="s">
        <v>203</v>
      </c>
      <c r="P166" s="336" t="s">
        <v>20</v>
      </c>
      <c r="Q166" s="336"/>
      <c r="R166" s="336"/>
    </row>
    <row r="167" spans="2:18" ht="31" customHeight="1" x14ac:dyDescent="0.25">
      <c r="B167" s="14">
        <f t="shared" ref="B167" si="28">+C167</f>
        <v>44185</v>
      </c>
      <c r="C167" s="23">
        <v>44185</v>
      </c>
      <c r="D167" s="23"/>
      <c r="E167" s="31" t="s">
        <v>23</v>
      </c>
      <c r="F167" s="32"/>
      <c r="G167" s="33"/>
      <c r="H167" s="31"/>
      <c r="I167" s="31"/>
      <c r="J167" s="31"/>
      <c r="K167" s="31" t="s">
        <v>9</v>
      </c>
      <c r="L167" s="28"/>
      <c r="M167" s="7" t="s">
        <v>142</v>
      </c>
      <c r="N167" s="7">
        <v>0.41666666666666669</v>
      </c>
      <c r="O167" s="9" t="s">
        <v>222</v>
      </c>
      <c r="P167" s="336"/>
      <c r="Q167" s="336"/>
      <c r="R167" s="336"/>
    </row>
    <row r="168" spans="2:18" ht="31" customHeight="1" x14ac:dyDescent="0.25">
      <c r="B168" s="14">
        <f t="shared" si="27"/>
        <v>44185</v>
      </c>
      <c r="C168" s="23">
        <v>44185</v>
      </c>
      <c r="D168" s="23"/>
      <c r="E168" s="34" t="s">
        <v>23</v>
      </c>
      <c r="F168" s="35"/>
      <c r="G168" s="36"/>
      <c r="H168" s="34"/>
      <c r="I168" s="34"/>
      <c r="J168" s="34"/>
      <c r="K168" s="34" t="s">
        <v>8</v>
      </c>
      <c r="L168" s="28"/>
      <c r="M168" s="7" t="s">
        <v>142</v>
      </c>
      <c r="N168" s="7">
        <v>0.41666666666666669</v>
      </c>
      <c r="O168" s="9" t="s">
        <v>222</v>
      </c>
      <c r="P168" s="336"/>
      <c r="Q168" s="336"/>
      <c r="R168" s="336"/>
    </row>
    <row r="169" spans="2:18" ht="31" customHeight="1" x14ac:dyDescent="0.25">
      <c r="B169" s="14"/>
      <c r="C169" s="23"/>
      <c r="D169" s="23"/>
      <c r="E169" s="43"/>
      <c r="F169" s="44"/>
      <c r="G169" s="45"/>
      <c r="H169" s="43"/>
      <c r="I169" s="43"/>
      <c r="J169" s="43"/>
      <c r="K169" s="43"/>
      <c r="L169" s="28"/>
      <c r="P169" s="120"/>
      <c r="Q169" s="120"/>
      <c r="R169" s="120"/>
    </row>
    <row r="170" spans="2:18" ht="31" customHeight="1" x14ac:dyDescent="0.25">
      <c r="B170" s="3"/>
      <c r="C170" s="1" t="s">
        <v>29</v>
      </c>
      <c r="D170" s="23"/>
      <c r="L170" s="28"/>
      <c r="M170" s="1" t="s">
        <v>138</v>
      </c>
      <c r="N170" s="1" t="s">
        <v>99</v>
      </c>
      <c r="O170" s="1" t="s">
        <v>139</v>
      </c>
      <c r="P170" s="1" t="s">
        <v>79</v>
      </c>
    </row>
    <row r="171" spans="2:18" ht="31" customHeight="1" x14ac:dyDescent="0.25">
      <c r="B171" s="14">
        <f t="shared" ref="B171:B175" si="29">+C171</f>
        <v>44319</v>
      </c>
      <c r="C171" s="23">
        <v>44319</v>
      </c>
      <c r="D171" s="23"/>
      <c r="E171" s="3" t="s">
        <v>125</v>
      </c>
      <c r="F171" s="4" t="s">
        <v>1</v>
      </c>
      <c r="G171" s="143">
        <v>1</v>
      </c>
      <c r="H171" s="3" t="s">
        <v>126</v>
      </c>
      <c r="I171" s="3"/>
      <c r="J171" s="3"/>
      <c r="K171" s="3"/>
      <c r="M171" s="7" t="s">
        <v>142</v>
      </c>
      <c r="N171" s="7" t="s">
        <v>223</v>
      </c>
      <c r="O171" s="9" t="s">
        <v>222</v>
      </c>
      <c r="P171" s="336" t="s">
        <v>20</v>
      </c>
      <c r="Q171" s="336"/>
      <c r="R171" s="336"/>
    </row>
    <row r="172" spans="2:18" ht="31" customHeight="1" x14ac:dyDescent="0.25">
      <c r="B172" s="14">
        <f t="shared" si="29"/>
        <v>44319</v>
      </c>
      <c r="C172" s="295">
        <v>44319</v>
      </c>
      <c r="D172" s="295"/>
      <c r="E172" s="296" t="s">
        <v>125</v>
      </c>
      <c r="F172" s="297" t="s">
        <v>1</v>
      </c>
      <c r="G172" s="298">
        <v>1</v>
      </c>
      <c r="H172" s="296" t="s">
        <v>126</v>
      </c>
      <c r="I172" s="296"/>
      <c r="J172" s="296"/>
      <c r="K172" s="296"/>
      <c r="L172" s="299"/>
      <c r="M172" s="300" t="s">
        <v>180</v>
      </c>
      <c r="N172" s="300" t="s">
        <v>223</v>
      </c>
      <c r="O172" s="301" t="s">
        <v>203</v>
      </c>
      <c r="P172" s="336" t="s">
        <v>20</v>
      </c>
      <c r="Q172" s="336"/>
      <c r="R172" s="336"/>
    </row>
    <row r="173" spans="2:18" ht="31" customHeight="1" x14ac:dyDescent="0.25">
      <c r="B173" s="14">
        <f t="shared" si="29"/>
        <v>44329</v>
      </c>
      <c r="C173" s="23">
        <v>44329</v>
      </c>
      <c r="D173" s="23"/>
      <c r="E173" s="3" t="s">
        <v>125</v>
      </c>
      <c r="F173" s="4" t="s">
        <v>1</v>
      </c>
      <c r="G173" s="143">
        <v>2</v>
      </c>
      <c r="H173" s="3" t="s">
        <v>126</v>
      </c>
      <c r="I173" s="3"/>
      <c r="J173" s="3"/>
      <c r="K173" s="3"/>
      <c r="M173" s="7" t="s">
        <v>142</v>
      </c>
      <c r="N173" s="7" t="s">
        <v>225</v>
      </c>
      <c r="O173" s="9" t="s">
        <v>222</v>
      </c>
      <c r="P173" s="336" t="s">
        <v>20</v>
      </c>
      <c r="Q173" s="336"/>
      <c r="R173" s="336"/>
    </row>
    <row r="174" spans="2:18" ht="31" customHeight="1" x14ac:dyDescent="0.25">
      <c r="B174" s="14">
        <f t="shared" si="29"/>
        <v>44329</v>
      </c>
      <c r="C174" s="23">
        <v>44329</v>
      </c>
      <c r="D174" s="23"/>
      <c r="E174" s="3" t="s">
        <v>125</v>
      </c>
      <c r="F174" s="4" t="s">
        <v>1</v>
      </c>
      <c r="G174" s="143">
        <v>2</v>
      </c>
      <c r="H174" s="3" t="s">
        <v>126</v>
      </c>
      <c r="I174" s="3"/>
      <c r="J174" s="3"/>
      <c r="K174" s="3"/>
      <c r="M174" s="7" t="s">
        <v>180</v>
      </c>
      <c r="N174" s="7" t="s">
        <v>225</v>
      </c>
      <c r="O174" s="9" t="s">
        <v>203</v>
      </c>
      <c r="P174" s="336" t="s">
        <v>20</v>
      </c>
      <c r="Q174" s="336"/>
      <c r="R174" s="336"/>
    </row>
    <row r="175" spans="2:18" ht="31" customHeight="1" x14ac:dyDescent="0.25">
      <c r="B175" s="14">
        <f t="shared" si="29"/>
        <v>44350</v>
      </c>
      <c r="C175" s="23">
        <v>44350</v>
      </c>
      <c r="D175" s="23"/>
      <c r="E175" s="47" t="s">
        <v>127</v>
      </c>
      <c r="F175" s="50"/>
      <c r="G175" s="51"/>
      <c r="H175" s="51"/>
      <c r="I175" s="51"/>
      <c r="J175" s="51"/>
      <c r="K175" s="28"/>
      <c r="L175" s="28"/>
      <c r="M175" s="7" t="s">
        <v>180</v>
      </c>
      <c r="N175" s="7">
        <v>0.41666666666666669</v>
      </c>
      <c r="O175" s="9" t="s">
        <v>203</v>
      </c>
      <c r="P175" s="336"/>
      <c r="Q175" s="336"/>
      <c r="R175" s="336"/>
    </row>
    <row r="176" spans="2:18" ht="31" customHeight="1" x14ac:dyDescent="0.25">
      <c r="B176" s="3"/>
      <c r="C176" s="23"/>
      <c r="D176" s="23"/>
      <c r="E176" s="43"/>
      <c r="F176" s="52"/>
      <c r="G176" s="53"/>
      <c r="H176" s="53"/>
      <c r="I176" s="53"/>
      <c r="J176" s="53"/>
      <c r="K176" s="28"/>
      <c r="L176" s="28"/>
      <c r="P176" s="336"/>
      <c r="Q176" s="336"/>
      <c r="R176" s="336"/>
    </row>
    <row r="177" spans="2:18" ht="31" customHeight="1" x14ac:dyDescent="0.25">
      <c r="B177" s="3"/>
      <c r="C177" s="1" t="s">
        <v>31</v>
      </c>
      <c r="D177" s="23"/>
      <c r="L177" s="28"/>
      <c r="P177" s="336"/>
      <c r="Q177" s="336"/>
      <c r="R177" s="336"/>
    </row>
    <row r="178" spans="2:18" ht="31" customHeight="1" x14ac:dyDescent="0.25">
      <c r="B178" s="3"/>
      <c r="C178" s="1" t="s">
        <v>27</v>
      </c>
      <c r="D178" s="23"/>
      <c r="L178" s="28"/>
      <c r="M178" s="1" t="s">
        <v>138</v>
      </c>
      <c r="N178" s="1" t="s">
        <v>99</v>
      </c>
      <c r="O178" s="1" t="s">
        <v>139</v>
      </c>
      <c r="P178" s="1" t="s">
        <v>79</v>
      </c>
    </row>
    <row r="179" spans="2:18" ht="31" customHeight="1" x14ac:dyDescent="0.25">
      <c r="B179" s="14">
        <f t="shared" ref="B179:B186" si="30">+C179</f>
        <v>44248</v>
      </c>
      <c r="C179" s="23">
        <v>44248</v>
      </c>
      <c r="D179" s="23"/>
      <c r="E179" s="3" t="s">
        <v>255</v>
      </c>
      <c r="G179" s="143"/>
      <c r="H179" s="3"/>
      <c r="I179" s="3"/>
      <c r="J179" s="3"/>
      <c r="K179" s="3" t="s">
        <v>63</v>
      </c>
      <c r="M179" s="7" t="s">
        <v>142</v>
      </c>
      <c r="N179" s="7" t="s">
        <v>226</v>
      </c>
      <c r="O179" s="9" t="s">
        <v>222</v>
      </c>
      <c r="P179" s="336" t="s">
        <v>20</v>
      </c>
      <c r="Q179" s="336"/>
      <c r="R179" s="336"/>
    </row>
    <row r="180" spans="2:18" ht="31" customHeight="1" x14ac:dyDescent="0.25">
      <c r="B180" s="14">
        <f t="shared" si="30"/>
        <v>44248</v>
      </c>
      <c r="C180" s="295">
        <v>44248</v>
      </c>
      <c r="D180" s="295"/>
      <c r="E180" s="296" t="s">
        <v>255</v>
      </c>
      <c r="F180" s="297"/>
      <c r="G180" s="298"/>
      <c r="H180" s="296"/>
      <c r="I180" s="296"/>
      <c r="J180" s="296"/>
      <c r="K180" s="296" t="s">
        <v>63</v>
      </c>
      <c r="L180" s="299"/>
      <c r="M180" s="300" t="s">
        <v>180</v>
      </c>
      <c r="N180" s="300" t="s">
        <v>226</v>
      </c>
      <c r="O180" s="301" t="s">
        <v>203</v>
      </c>
      <c r="P180" s="336" t="s">
        <v>20</v>
      </c>
      <c r="Q180" s="336"/>
      <c r="R180" s="336"/>
    </row>
    <row r="181" spans="2:18" ht="31" customHeight="1" x14ac:dyDescent="0.25">
      <c r="B181" s="14">
        <f t="shared" si="30"/>
        <v>44255</v>
      </c>
      <c r="C181" s="23">
        <v>44255</v>
      </c>
      <c r="D181" s="23"/>
      <c r="E181" s="3" t="s">
        <v>255</v>
      </c>
      <c r="G181" s="143"/>
      <c r="H181" s="3"/>
      <c r="I181" s="3"/>
      <c r="J181" s="3"/>
      <c r="K181" s="3" t="s">
        <v>64</v>
      </c>
      <c r="M181" s="7" t="s">
        <v>142</v>
      </c>
      <c r="N181" s="7" t="s">
        <v>226</v>
      </c>
      <c r="O181" s="9" t="s">
        <v>222</v>
      </c>
      <c r="P181" s="336" t="s">
        <v>20</v>
      </c>
      <c r="Q181" s="336"/>
      <c r="R181" s="336"/>
    </row>
    <row r="182" spans="2:18" ht="31" customHeight="1" x14ac:dyDescent="0.25">
      <c r="B182" s="14">
        <f>+C182</f>
        <v>44255</v>
      </c>
      <c r="C182" s="295">
        <v>44255</v>
      </c>
      <c r="D182" s="295"/>
      <c r="E182" s="296" t="s">
        <v>255</v>
      </c>
      <c r="F182" s="297"/>
      <c r="G182" s="298"/>
      <c r="H182" s="296"/>
      <c r="I182" s="296"/>
      <c r="J182" s="296"/>
      <c r="K182" s="296" t="s">
        <v>64</v>
      </c>
      <c r="L182" s="299"/>
      <c r="M182" s="300" t="s">
        <v>180</v>
      </c>
      <c r="N182" s="300" t="s">
        <v>226</v>
      </c>
      <c r="O182" s="301" t="s">
        <v>203</v>
      </c>
      <c r="P182" s="336" t="s">
        <v>20</v>
      </c>
      <c r="Q182" s="336"/>
      <c r="R182" s="336"/>
    </row>
    <row r="183" spans="2:18" ht="31" customHeight="1" x14ac:dyDescent="0.25">
      <c r="B183" s="14">
        <f t="shared" si="30"/>
        <v>44275</v>
      </c>
      <c r="C183" s="23">
        <v>44275</v>
      </c>
      <c r="D183" s="23"/>
      <c r="E183" s="3" t="s">
        <v>15</v>
      </c>
      <c r="G183" s="143"/>
      <c r="H183" s="3" t="s">
        <v>7</v>
      </c>
      <c r="I183" s="3"/>
      <c r="J183" s="3"/>
      <c r="K183" s="143" t="s">
        <v>8</v>
      </c>
      <c r="M183" s="8" t="s">
        <v>142</v>
      </c>
      <c r="N183" s="9"/>
      <c r="P183" s="336"/>
      <c r="Q183" s="336"/>
      <c r="R183" s="336"/>
    </row>
    <row r="184" spans="2:18" ht="31" customHeight="1" x14ac:dyDescent="0.25">
      <c r="B184" s="14">
        <f t="shared" si="30"/>
        <v>44275</v>
      </c>
      <c r="C184" s="23">
        <v>44275</v>
      </c>
      <c r="D184" s="23"/>
      <c r="E184" s="3" t="s">
        <v>15</v>
      </c>
      <c r="G184" s="143"/>
      <c r="H184" s="3" t="s">
        <v>7</v>
      </c>
      <c r="I184" s="3"/>
      <c r="J184" s="3"/>
      <c r="K184" s="143" t="s">
        <v>9</v>
      </c>
      <c r="M184" s="8" t="s">
        <v>142</v>
      </c>
      <c r="N184" s="9"/>
      <c r="P184" s="336"/>
      <c r="Q184" s="336"/>
      <c r="R184" s="336"/>
    </row>
    <row r="185" spans="2:18" ht="31" customHeight="1" x14ac:dyDescent="0.25">
      <c r="B185" s="14">
        <f t="shared" si="30"/>
        <v>44276</v>
      </c>
      <c r="C185" s="23">
        <v>44276</v>
      </c>
      <c r="D185" s="23"/>
      <c r="E185" s="34" t="s">
        <v>15</v>
      </c>
      <c r="F185" s="35"/>
      <c r="G185" s="36"/>
      <c r="H185" s="34" t="s">
        <v>10</v>
      </c>
      <c r="I185" s="34"/>
      <c r="J185" s="34"/>
      <c r="K185" s="34" t="s">
        <v>8</v>
      </c>
      <c r="M185" s="8" t="s">
        <v>142</v>
      </c>
      <c r="N185" s="9"/>
      <c r="P185" s="336"/>
      <c r="Q185" s="336"/>
      <c r="R185" s="336"/>
    </row>
    <row r="186" spans="2:18" ht="31" customHeight="1" x14ac:dyDescent="0.25">
      <c r="B186" s="14">
        <f t="shared" si="30"/>
        <v>44276</v>
      </c>
      <c r="C186" s="23">
        <v>44276</v>
      </c>
      <c r="D186" s="23"/>
      <c r="E186" s="31" t="s">
        <v>15</v>
      </c>
      <c r="F186" s="32"/>
      <c r="G186" s="33"/>
      <c r="H186" s="31" t="s">
        <v>10</v>
      </c>
      <c r="I186" s="31"/>
      <c r="J186" s="31"/>
      <c r="K186" s="31" t="s">
        <v>9</v>
      </c>
      <c r="M186" s="8" t="s">
        <v>142</v>
      </c>
      <c r="N186" s="9"/>
      <c r="P186" s="336"/>
      <c r="Q186" s="336"/>
      <c r="R186" s="336"/>
    </row>
    <row r="187" spans="2:18" ht="31" customHeight="1" x14ac:dyDescent="0.25">
      <c r="B187" s="14"/>
      <c r="C187" s="23"/>
      <c r="D187" s="23"/>
      <c r="E187" s="43"/>
      <c r="F187" s="44"/>
      <c r="G187" s="45"/>
      <c r="H187" s="43"/>
      <c r="I187" s="43"/>
      <c r="J187" s="43"/>
      <c r="K187" s="43"/>
      <c r="M187" s="8"/>
      <c r="N187" s="9"/>
      <c r="P187" s="120"/>
      <c r="Q187" s="120"/>
      <c r="R187" s="120"/>
    </row>
    <row r="188" spans="2:18" ht="31" customHeight="1" x14ac:dyDescent="0.25">
      <c r="B188" s="3"/>
      <c r="C188" s="1" t="s">
        <v>28</v>
      </c>
      <c r="D188" s="23"/>
      <c r="L188" s="28"/>
      <c r="M188" s="1" t="s">
        <v>138</v>
      </c>
      <c r="N188" s="1" t="s">
        <v>99</v>
      </c>
      <c r="O188" s="1" t="s">
        <v>139</v>
      </c>
      <c r="P188" s="1" t="s">
        <v>79</v>
      </c>
    </row>
    <row r="189" spans="2:18" ht="31" customHeight="1" x14ac:dyDescent="0.25">
      <c r="B189" s="14">
        <f t="shared" ref="B189:B196" si="31">+C189</f>
        <v>44094</v>
      </c>
      <c r="C189" s="23">
        <v>44094</v>
      </c>
      <c r="D189" s="23"/>
      <c r="E189" s="3" t="s">
        <v>59</v>
      </c>
      <c r="G189" s="143"/>
      <c r="H189" s="3"/>
      <c r="I189" s="3"/>
      <c r="J189" s="3"/>
      <c r="K189" s="3" t="s">
        <v>63</v>
      </c>
      <c r="M189" s="7" t="s">
        <v>142</v>
      </c>
      <c r="N189" s="7" t="s">
        <v>225</v>
      </c>
      <c r="O189" s="9" t="s">
        <v>222</v>
      </c>
      <c r="P189" s="336" t="s">
        <v>20</v>
      </c>
      <c r="Q189" s="336"/>
      <c r="R189" s="336"/>
    </row>
    <row r="190" spans="2:18" ht="31" customHeight="1" x14ac:dyDescent="0.25">
      <c r="B190" s="14">
        <f t="shared" si="31"/>
        <v>44094</v>
      </c>
      <c r="C190" s="295">
        <v>44094</v>
      </c>
      <c r="D190" s="295"/>
      <c r="E190" s="296" t="s">
        <v>59</v>
      </c>
      <c r="F190" s="297"/>
      <c r="G190" s="298"/>
      <c r="H190" s="296"/>
      <c r="I190" s="296"/>
      <c r="J190" s="296"/>
      <c r="K190" s="296" t="s">
        <v>63</v>
      </c>
      <c r="L190" s="299"/>
      <c r="M190" s="300" t="s">
        <v>180</v>
      </c>
      <c r="N190" s="300" t="s">
        <v>225</v>
      </c>
      <c r="O190" s="301" t="s">
        <v>203</v>
      </c>
      <c r="P190" s="336" t="s">
        <v>20</v>
      </c>
      <c r="Q190" s="336"/>
      <c r="R190" s="336"/>
    </row>
    <row r="191" spans="2:18" ht="31" customHeight="1" x14ac:dyDescent="0.25">
      <c r="B191" s="14">
        <f t="shared" si="31"/>
        <v>44150</v>
      </c>
      <c r="C191" s="23">
        <v>44150</v>
      </c>
      <c r="D191" s="23"/>
      <c r="E191" s="3" t="s">
        <v>59</v>
      </c>
      <c r="G191" s="143"/>
      <c r="H191" s="3"/>
      <c r="I191" s="3"/>
      <c r="J191" s="3"/>
      <c r="K191" s="3" t="s">
        <v>64</v>
      </c>
      <c r="M191" s="7" t="s">
        <v>142</v>
      </c>
      <c r="N191" s="7" t="s">
        <v>225</v>
      </c>
      <c r="O191" s="9" t="s">
        <v>222</v>
      </c>
      <c r="P191" s="336" t="s">
        <v>20</v>
      </c>
      <c r="Q191" s="336"/>
      <c r="R191" s="336"/>
    </row>
    <row r="192" spans="2:18" ht="31" customHeight="1" x14ac:dyDescent="0.25">
      <c r="B192" s="14">
        <f t="shared" ref="B192" si="32">+C192</f>
        <v>44150</v>
      </c>
      <c r="C192" s="295">
        <v>44150</v>
      </c>
      <c r="D192" s="295"/>
      <c r="E192" s="296" t="s">
        <v>59</v>
      </c>
      <c r="F192" s="297"/>
      <c r="G192" s="298"/>
      <c r="H192" s="296"/>
      <c r="I192" s="296"/>
      <c r="J192" s="296"/>
      <c r="K192" s="296" t="s">
        <v>64</v>
      </c>
      <c r="L192" s="299"/>
      <c r="M192" s="300" t="s">
        <v>180</v>
      </c>
      <c r="N192" s="300" t="s">
        <v>225</v>
      </c>
      <c r="O192" s="301" t="s">
        <v>203</v>
      </c>
      <c r="P192" s="336" t="s">
        <v>20</v>
      </c>
      <c r="Q192" s="336"/>
      <c r="R192" s="336"/>
    </row>
    <row r="193" spans="2:23" ht="31" customHeight="1" x14ac:dyDescent="0.25">
      <c r="B193" s="14">
        <f t="shared" si="31"/>
        <v>44170</v>
      </c>
      <c r="C193" s="23">
        <v>44170</v>
      </c>
      <c r="D193" s="23"/>
      <c r="E193" s="3" t="s">
        <v>6</v>
      </c>
      <c r="G193" s="143"/>
      <c r="H193" s="3" t="s">
        <v>7</v>
      </c>
      <c r="I193" s="3"/>
      <c r="J193" s="3"/>
      <c r="K193" s="3" t="s">
        <v>8</v>
      </c>
      <c r="M193" s="8" t="s">
        <v>142</v>
      </c>
      <c r="N193" s="9"/>
      <c r="P193" s="336"/>
      <c r="Q193" s="336"/>
      <c r="R193" s="336"/>
    </row>
    <row r="194" spans="2:23" ht="31" customHeight="1" x14ac:dyDescent="0.25">
      <c r="B194" s="14">
        <f t="shared" si="31"/>
        <v>44170</v>
      </c>
      <c r="C194" s="23">
        <v>44170</v>
      </c>
      <c r="D194" s="23"/>
      <c r="E194" s="3" t="s">
        <v>6</v>
      </c>
      <c r="G194" s="143"/>
      <c r="H194" s="3" t="s">
        <v>7</v>
      </c>
      <c r="I194" s="3"/>
      <c r="J194" s="3"/>
      <c r="K194" s="3" t="s">
        <v>9</v>
      </c>
      <c r="M194" s="8" t="s">
        <v>166</v>
      </c>
      <c r="N194" s="9"/>
      <c r="P194" s="336"/>
      <c r="Q194" s="336"/>
      <c r="R194" s="336"/>
    </row>
    <row r="195" spans="2:23" ht="31" customHeight="1" x14ac:dyDescent="0.25">
      <c r="B195" s="14">
        <f t="shared" si="31"/>
        <v>44171</v>
      </c>
      <c r="C195" s="23">
        <v>44171</v>
      </c>
      <c r="D195" s="23"/>
      <c r="E195" s="34" t="s">
        <v>6</v>
      </c>
      <c r="F195" s="35"/>
      <c r="G195" s="36"/>
      <c r="H195" s="34" t="s">
        <v>10</v>
      </c>
      <c r="I195" s="34"/>
      <c r="J195" s="34"/>
      <c r="K195" s="34" t="s">
        <v>8</v>
      </c>
      <c r="M195" s="8" t="s">
        <v>142</v>
      </c>
      <c r="N195" s="9"/>
      <c r="P195" s="336"/>
      <c r="Q195" s="336"/>
      <c r="R195" s="336"/>
    </row>
    <row r="196" spans="2:23" ht="31" customHeight="1" x14ac:dyDescent="0.25">
      <c r="B196" s="14">
        <f t="shared" si="31"/>
        <v>44171</v>
      </c>
      <c r="C196" s="23">
        <v>44171</v>
      </c>
      <c r="D196" s="23"/>
      <c r="E196" s="31" t="s">
        <v>6</v>
      </c>
      <c r="F196" s="32"/>
      <c r="G196" s="33"/>
      <c r="H196" s="31" t="s">
        <v>10</v>
      </c>
      <c r="I196" s="31"/>
      <c r="J196" s="31"/>
      <c r="K196" s="31" t="s">
        <v>9</v>
      </c>
      <c r="M196" s="8" t="s">
        <v>166</v>
      </c>
      <c r="N196" s="9"/>
      <c r="P196" s="336"/>
      <c r="Q196" s="336"/>
      <c r="R196" s="336"/>
    </row>
    <row r="197" spans="2:23" ht="31" customHeight="1" x14ac:dyDescent="0.25">
      <c r="B197" s="14"/>
      <c r="C197" s="23"/>
      <c r="D197" s="23"/>
      <c r="E197" s="43"/>
      <c r="F197" s="44"/>
      <c r="G197" s="45"/>
      <c r="H197" s="43"/>
      <c r="I197" s="43"/>
      <c r="J197" s="43"/>
      <c r="K197" s="43"/>
      <c r="M197" s="8"/>
      <c r="N197" s="9"/>
      <c r="P197" s="120"/>
      <c r="Q197" s="120"/>
      <c r="R197" s="120"/>
    </row>
    <row r="198" spans="2:23" ht="31" customHeight="1" x14ac:dyDescent="0.25">
      <c r="B198" s="3"/>
      <c r="C198" s="1" t="s">
        <v>69</v>
      </c>
      <c r="D198" s="23"/>
      <c r="L198" s="28"/>
      <c r="M198" s="1" t="s">
        <v>138</v>
      </c>
      <c r="N198" s="1" t="s">
        <v>99</v>
      </c>
      <c r="O198" s="1" t="s">
        <v>139</v>
      </c>
      <c r="P198" s="1" t="s">
        <v>79</v>
      </c>
    </row>
    <row r="199" spans="2:23" ht="31" customHeight="1" x14ac:dyDescent="0.25">
      <c r="B199" s="14">
        <f t="shared" ref="B199:B204" si="33">+C199</f>
        <v>44261</v>
      </c>
      <c r="C199" s="23">
        <v>44261</v>
      </c>
      <c r="D199" s="23"/>
      <c r="E199" s="3" t="s">
        <v>122</v>
      </c>
      <c r="G199" s="143"/>
      <c r="H199" s="3"/>
      <c r="I199" s="3"/>
      <c r="J199" s="3"/>
      <c r="K199" s="3" t="s">
        <v>63</v>
      </c>
      <c r="M199" s="7" t="s">
        <v>142</v>
      </c>
      <c r="N199" s="7">
        <v>0.41666666666666669</v>
      </c>
      <c r="O199" s="9" t="s">
        <v>222</v>
      </c>
      <c r="P199" s="336" t="s">
        <v>20</v>
      </c>
      <c r="Q199" s="336"/>
      <c r="R199" s="336"/>
    </row>
    <row r="200" spans="2:23" ht="31" customHeight="1" x14ac:dyDescent="0.25">
      <c r="B200" s="14">
        <f t="shared" si="33"/>
        <v>44261</v>
      </c>
      <c r="C200" s="295">
        <v>44261</v>
      </c>
      <c r="D200" s="295"/>
      <c r="E200" s="296" t="s">
        <v>122</v>
      </c>
      <c r="F200" s="297"/>
      <c r="G200" s="298"/>
      <c r="H200" s="296"/>
      <c r="I200" s="296"/>
      <c r="J200" s="296"/>
      <c r="K200" s="296" t="s">
        <v>63</v>
      </c>
      <c r="L200" s="299"/>
      <c r="M200" s="300" t="s">
        <v>180</v>
      </c>
      <c r="N200" s="300" t="s">
        <v>355</v>
      </c>
      <c r="O200" s="301" t="s">
        <v>203</v>
      </c>
      <c r="P200" s="336" t="s">
        <v>20</v>
      </c>
      <c r="Q200" s="336"/>
      <c r="R200" s="336"/>
    </row>
    <row r="201" spans="2:23" ht="31" customHeight="1" x14ac:dyDescent="0.25">
      <c r="B201" s="14">
        <f t="shared" si="33"/>
        <v>44270</v>
      </c>
      <c r="C201" s="23">
        <v>44270</v>
      </c>
      <c r="D201" s="23"/>
      <c r="E201" s="3" t="s">
        <v>122</v>
      </c>
      <c r="G201" s="143"/>
      <c r="H201" s="3"/>
      <c r="I201" s="3"/>
      <c r="J201" s="3"/>
      <c r="K201" s="3" t="s">
        <v>64</v>
      </c>
      <c r="M201" s="7" t="s">
        <v>142</v>
      </c>
      <c r="N201" s="7" t="s">
        <v>223</v>
      </c>
      <c r="O201" s="9" t="s">
        <v>222</v>
      </c>
      <c r="P201" s="336" t="s">
        <v>20</v>
      </c>
      <c r="Q201" s="336"/>
      <c r="R201" s="336"/>
    </row>
    <row r="202" spans="2:23" ht="31" customHeight="1" x14ac:dyDescent="0.25">
      <c r="B202" s="14">
        <f t="shared" si="33"/>
        <v>44270</v>
      </c>
      <c r="C202" s="295">
        <v>44270</v>
      </c>
      <c r="D202" s="295"/>
      <c r="E202" s="296" t="s">
        <v>122</v>
      </c>
      <c r="F202" s="297"/>
      <c r="G202" s="298"/>
      <c r="H202" s="296"/>
      <c r="I202" s="296"/>
      <c r="J202" s="296"/>
      <c r="K202" s="296" t="s">
        <v>64</v>
      </c>
      <c r="L202" s="299"/>
      <c r="M202" s="300" t="s">
        <v>180</v>
      </c>
      <c r="N202" s="300" t="s">
        <v>223</v>
      </c>
      <c r="O202" s="301" t="s">
        <v>203</v>
      </c>
      <c r="P202" s="336" t="s">
        <v>20</v>
      </c>
      <c r="Q202" s="336"/>
      <c r="R202" s="336"/>
    </row>
    <row r="203" spans="2:23" s="3" customFormat="1" ht="31" customHeight="1" x14ac:dyDescent="0.25">
      <c r="B203" s="14">
        <f t="shared" si="33"/>
        <v>44303</v>
      </c>
      <c r="C203" s="23">
        <v>44303</v>
      </c>
      <c r="D203" s="23"/>
      <c r="E203" s="3" t="s">
        <v>123</v>
      </c>
      <c r="F203" s="4"/>
      <c r="G203" s="143"/>
      <c r="H203" s="3" t="s">
        <v>7</v>
      </c>
      <c r="K203" s="3" t="s">
        <v>0</v>
      </c>
      <c r="L203" s="6"/>
      <c r="M203" s="8" t="s">
        <v>142</v>
      </c>
      <c r="N203" s="9"/>
      <c r="O203" s="9"/>
      <c r="P203" s="336"/>
      <c r="Q203" s="336"/>
      <c r="R203" s="336"/>
      <c r="T203" s="11"/>
      <c r="U203" s="12"/>
      <c r="W203" s="54"/>
    </row>
    <row r="204" spans="2:23" s="3" customFormat="1" ht="31" customHeight="1" x14ac:dyDescent="0.25">
      <c r="B204" s="14">
        <f t="shared" si="33"/>
        <v>44304</v>
      </c>
      <c r="C204" s="23">
        <v>44304</v>
      </c>
      <c r="D204" s="23"/>
      <c r="E204" s="47" t="s">
        <v>123</v>
      </c>
      <c r="F204" s="55"/>
      <c r="G204" s="56"/>
      <c r="H204" s="47" t="s">
        <v>10</v>
      </c>
      <c r="I204" s="47"/>
      <c r="J204" s="47"/>
      <c r="K204" s="6" t="s">
        <v>0</v>
      </c>
      <c r="L204" s="6"/>
      <c r="M204" s="8" t="s">
        <v>142</v>
      </c>
      <c r="N204" s="9"/>
      <c r="O204" s="9"/>
      <c r="P204" s="336"/>
      <c r="Q204" s="336"/>
      <c r="R204" s="336"/>
      <c r="T204" s="11"/>
      <c r="U204" s="12"/>
      <c r="W204" s="54"/>
    </row>
    <row r="205" spans="2:23" s="3" customFormat="1" ht="31" customHeight="1" x14ac:dyDescent="0.25">
      <c r="C205" s="23"/>
      <c r="D205" s="23"/>
      <c r="E205" s="43"/>
      <c r="F205" s="44"/>
      <c r="G205" s="45"/>
      <c r="H205" s="43"/>
      <c r="I205" s="43"/>
      <c r="J205" s="43"/>
      <c r="K205" s="6"/>
      <c r="L205" s="6"/>
      <c r="M205" s="8"/>
      <c r="N205" s="9"/>
      <c r="O205" s="9"/>
      <c r="P205" s="336"/>
      <c r="Q205" s="336"/>
      <c r="R205" s="336"/>
      <c r="T205" s="11"/>
      <c r="U205" s="12"/>
      <c r="W205" s="54"/>
    </row>
    <row r="206" spans="2:23" ht="31" customHeight="1" x14ac:dyDescent="0.25">
      <c r="B206" s="3"/>
      <c r="C206" s="1" t="s">
        <v>22</v>
      </c>
      <c r="D206" s="23"/>
      <c r="L206" s="28"/>
      <c r="P206" s="336"/>
      <c r="Q206" s="336"/>
      <c r="R206" s="336"/>
    </row>
    <row r="207" spans="2:23" ht="31" customHeight="1" x14ac:dyDescent="0.25">
      <c r="B207" s="3"/>
      <c r="C207" s="1" t="s">
        <v>82</v>
      </c>
      <c r="D207" s="23"/>
      <c r="L207" s="28"/>
      <c r="M207" s="1" t="s">
        <v>138</v>
      </c>
      <c r="N207" s="1" t="s">
        <v>99</v>
      </c>
      <c r="O207" s="1" t="s">
        <v>139</v>
      </c>
      <c r="P207" s="1" t="s">
        <v>79</v>
      </c>
    </row>
    <row r="208" spans="2:23" ht="31" customHeight="1" x14ac:dyDescent="0.25">
      <c r="B208" s="14">
        <f t="shared" ref="B208" si="34">+C208</f>
        <v>44135</v>
      </c>
      <c r="C208" s="23">
        <v>44135</v>
      </c>
      <c r="D208" s="23"/>
      <c r="E208" s="3" t="s">
        <v>83</v>
      </c>
      <c r="G208" s="3"/>
      <c r="H208" s="3"/>
      <c r="I208" s="3"/>
      <c r="J208" s="3"/>
      <c r="K208" s="3"/>
      <c r="L208" s="28"/>
      <c r="M208" s="7" t="s">
        <v>142</v>
      </c>
      <c r="N208" s="7">
        <v>0.41666666666666669</v>
      </c>
      <c r="P208" s="336" t="s">
        <v>20</v>
      </c>
      <c r="Q208" s="336"/>
      <c r="R208" s="336"/>
      <c r="U208" s="111"/>
    </row>
    <row r="209" spans="2:21" ht="31" customHeight="1" x14ac:dyDescent="0.25">
      <c r="B209" s="14">
        <f t="shared" ref="B209" si="35">+C209</f>
        <v>44136</v>
      </c>
      <c r="C209" s="23">
        <v>44136</v>
      </c>
      <c r="D209" s="23"/>
      <c r="E209" s="3" t="s">
        <v>83</v>
      </c>
      <c r="G209" s="3"/>
      <c r="H209" s="3"/>
      <c r="I209" s="3"/>
      <c r="J209" s="3"/>
      <c r="K209" s="3"/>
      <c r="M209" s="20" t="s">
        <v>142</v>
      </c>
      <c r="N209" s="7">
        <v>0.41666666666666669</v>
      </c>
      <c r="P209" s="336" t="s">
        <v>20</v>
      </c>
      <c r="Q209" s="336"/>
      <c r="R209" s="336"/>
      <c r="U209" s="111"/>
    </row>
    <row r="210" spans="2:21" ht="31" customHeight="1" x14ac:dyDescent="0.25">
      <c r="B210" s="14"/>
      <c r="C210" s="23"/>
      <c r="D210" s="23"/>
      <c r="G210" s="3"/>
      <c r="H210" s="3"/>
      <c r="I210" s="3"/>
      <c r="J210" s="3"/>
      <c r="K210" s="3"/>
      <c r="M210" s="120"/>
      <c r="P210" s="120"/>
      <c r="Q210" s="120"/>
      <c r="R210" s="120"/>
      <c r="U210" s="111"/>
    </row>
    <row r="211" spans="2:21" ht="31" customHeight="1" x14ac:dyDescent="0.25">
      <c r="B211" s="3"/>
      <c r="C211" s="1" t="s">
        <v>32</v>
      </c>
      <c r="D211" s="23"/>
      <c r="G211" s="143"/>
      <c r="H211" s="3"/>
      <c r="I211" s="3"/>
      <c r="J211" s="3"/>
      <c r="K211" s="3"/>
      <c r="L211" s="28"/>
      <c r="M211" s="1" t="s">
        <v>138</v>
      </c>
      <c r="N211" s="1" t="s">
        <v>99</v>
      </c>
      <c r="O211" s="1" t="s">
        <v>139</v>
      </c>
      <c r="P211" s="1" t="s">
        <v>79</v>
      </c>
    </row>
    <row r="212" spans="2:21" ht="31" customHeight="1" x14ac:dyDescent="0.25">
      <c r="B212" s="14">
        <f t="shared" ref="B212:B214" si="36">+C212</f>
        <v>44338</v>
      </c>
      <c r="C212" s="23">
        <v>44338</v>
      </c>
      <c r="D212" s="23"/>
      <c r="E212" s="3" t="s">
        <v>81</v>
      </c>
      <c r="G212" s="3"/>
      <c r="H212" s="3"/>
      <c r="I212" s="3"/>
      <c r="J212" s="3"/>
      <c r="K212" s="3" t="s">
        <v>18</v>
      </c>
      <c r="M212" s="8" t="s">
        <v>164</v>
      </c>
      <c r="N212" s="9"/>
      <c r="P212" s="336"/>
      <c r="Q212" s="336"/>
      <c r="R212" s="336"/>
    </row>
    <row r="213" spans="2:21" ht="31" customHeight="1" x14ac:dyDescent="0.25">
      <c r="B213" s="14">
        <f t="shared" si="36"/>
        <v>44339</v>
      </c>
      <c r="C213" s="23">
        <v>44339</v>
      </c>
      <c r="D213" s="23"/>
      <c r="E213" s="3" t="s">
        <v>81</v>
      </c>
      <c r="G213" s="3"/>
      <c r="H213" s="3"/>
      <c r="I213" s="3"/>
      <c r="J213" s="3"/>
      <c r="K213" s="3" t="s">
        <v>19</v>
      </c>
      <c r="M213" s="8" t="s">
        <v>164</v>
      </c>
      <c r="N213" s="9"/>
      <c r="P213" s="336"/>
      <c r="Q213" s="336"/>
      <c r="R213" s="336"/>
    </row>
    <row r="214" spans="2:21" ht="31" customHeight="1" x14ac:dyDescent="0.25">
      <c r="B214" s="14">
        <f t="shared" si="36"/>
        <v>44340</v>
      </c>
      <c r="C214" s="23">
        <v>44340</v>
      </c>
      <c r="D214" s="23"/>
      <c r="E214" s="3" t="s">
        <v>81</v>
      </c>
      <c r="G214" s="3"/>
      <c r="H214" s="3"/>
      <c r="I214" s="3"/>
      <c r="J214" s="3"/>
      <c r="K214" s="3" t="s">
        <v>21</v>
      </c>
      <c r="M214" s="8" t="s">
        <v>164</v>
      </c>
      <c r="N214" s="9"/>
      <c r="P214" s="336"/>
      <c r="Q214" s="336"/>
      <c r="R214" s="336"/>
    </row>
    <row r="215" spans="2:21" ht="31" customHeight="1" x14ac:dyDescent="0.25">
      <c r="B215" s="14"/>
      <c r="C215" s="23"/>
      <c r="D215" s="23"/>
      <c r="G215" s="3"/>
      <c r="H215" s="3"/>
      <c r="I215" s="3"/>
      <c r="J215" s="3"/>
      <c r="K215" s="3"/>
      <c r="M215" s="8"/>
      <c r="N215" s="9"/>
      <c r="P215" s="120"/>
      <c r="Q215" s="120"/>
      <c r="R215" s="120"/>
    </row>
    <row r="216" spans="2:21" ht="31" customHeight="1" x14ac:dyDescent="0.25">
      <c r="B216" s="3"/>
      <c r="C216" s="1" t="s">
        <v>130</v>
      </c>
      <c r="D216" s="23"/>
      <c r="G216" s="143"/>
      <c r="H216" s="3"/>
      <c r="I216" s="3"/>
      <c r="J216" s="3"/>
      <c r="K216" s="3"/>
      <c r="L216" s="28"/>
      <c r="M216" s="1" t="s">
        <v>138</v>
      </c>
      <c r="N216" s="1" t="s">
        <v>99</v>
      </c>
      <c r="O216" s="1" t="s">
        <v>139</v>
      </c>
      <c r="P216" s="1" t="s">
        <v>79</v>
      </c>
    </row>
    <row r="217" spans="2:21" ht="31" customHeight="1" x14ac:dyDescent="0.25">
      <c r="B217" s="14">
        <f t="shared" ref="B217:B218" si="37">+C217</f>
        <v>44156</v>
      </c>
      <c r="C217" s="23">
        <v>44156</v>
      </c>
      <c r="D217" s="23"/>
      <c r="E217" s="3" t="s">
        <v>129</v>
      </c>
      <c r="G217" s="3"/>
      <c r="H217" s="3"/>
      <c r="I217" s="3"/>
      <c r="J217" s="3"/>
      <c r="K217" s="3" t="s">
        <v>18</v>
      </c>
      <c r="M217" s="8" t="s">
        <v>164</v>
      </c>
      <c r="N217" s="9"/>
      <c r="P217" s="336"/>
      <c r="Q217" s="336"/>
      <c r="R217" s="336"/>
    </row>
    <row r="218" spans="2:21" ht="31" customHeight="1" x14ac:dyDescent="0.25">
      <c r="B218" s="14">
        <f t="shared" si="37"/>
        <v>44157</v>
      </c>
      <c r="C218" s="23">
        <v>44157</v>
      </c>
      <c r="D218" s="23"/>
      <c r="E218" s="3" t="s">
        <v>129</v>
      </c>
      <c r="G218" s="3"/>
      <c r="H218" s="3"/>
      <c r="I218" s="3"/>
      <c r="J218" s="3"/>
      <c r="K218" s="3" t="s">
        <v>19</v>
      </c>
      <c r="M218" s="8" t="s">
        <v>164</v>
      </c>
      <c r="N218" s="9"/>
      <c r="P218" s="336"/>
      <c r="Q218" s="336"/>
      <c r="R218" s="336"/>
    </row>
    <row r="219" spans="2:21" ht="31" customHeight="1" x14ac:dyDescent="0.25">
      <c r="B219" s="3"/>
      <c r="C219" s="23"/>
      <c r="D219" s="23"/>
      <c r="G219" s="3"/>
      <c r="H219" s="3"/>
      <c r="I219" s="3"/>
      <c r="J219" s="3"/>
      <c r="K219" s="3"/>
      <c r="P219" s="336"/>
      <c r="Q219" s="336"/>
      <c r="R219" s="336"/>
    </row>
    <row r="220" spans="2:21" ht="31" customHeight="1" x14ac:dyDescent="0.25">
      <c r="B220" s="3"/>
      <c r="C220" s="1" t="s">
        <v>33</v>
      </c>
      <c r="D220" s="23"/>
      <c r="G220" s="143"/>
      <c r="H220" s="3"/>
      <c r="I220" s="3"/>
      <c r="J220" s="3"/>
      <c r="K220" s="3"/>
      <c r="L220" s="28"/>
      <c r="P220" s="336"/>
      <c r="Q220" s="336"/>
      <c r="R220" s="336"/>
    </row>
    <row r="221" spans="2:21" ht="31" customHeight="1" x14ac:dyDescent="0.25">
      <c r="B221" s="3"/>
      <c r="C221" s="1" t="s">
        <v>66</v>
      </c>
      <c r="D221" s="23"/>
      <c r="G221" s="143"/>
      <c r="H221" s="3"/>
      <c r="I221" s="3"/>
      <c r="J221" s="3"/>
      <c r="K221" s="3"/>
      <c r="L221" s="28"/>
      <c r="M221" s="1" t="s">
        <v>138</v>
      </c>
      <c r="N221" s="1" t="s">
        <v>99</v>
      </c>
      <c r="O221" s="1" t="s">
        <v>139</v>
      </c>
      <c r="P221" s="1" t="s">
        <v>79</v>
      </c>
    </row>
    <row r="222" spans="2:21" ht="31" customHeight="1" x14ac:dyDescent="0.25">
      <c r="B222" s="14">
        <f t="shared" ref="B222:B229" si="38">+C222</f>
        <v>44101</v>
      </c>
      <c r="C222" s="23">
        <v>44101</v>
      </c>
      <c r="D222" s="23"/>
      <c r="E222" s="3" t="s">
        <v>119</v>
      </c>
      <c r="F222" s="57"/>
      <c r="G222" s="265"/>
      <c r="H222" s="265"/>
      <c r="I222" s="265"/>
      <c r="J222" s="265"/>
      <c r="K222" s="3" t="s">
        <v>63</v>
      </c>
      <c r="L222" s="58"/>
      <c r="M222" s="7" t="s">
        <v>142</v>
      </c>
      <c r="N222" s="7" t="s">
        <v>225</v>
      </c>
      <c r="O222" s="9" t="s">
        <v>222</v>
      </c>
      <c r="P222" s="336" t="s">
        <v>20</v>
      </c>
      <c r="Q222" s="336"/>
      <c r="R222" s="336"/>
    </row>
    <row r="223" spans="2:21" ht="31" customHeight="1" x14ac:dyDescent="0.25">
      <c r="B223" s="14">
        <f t="shared" ref="B223" si="39">+C223</f>
        <v>44101</v>
      </c>
      <c r="C223" s="295">
        <v>44101</v>
      </c>
      <c r="D223" s="295"/>
      <c r="E223" s="296" t="s">
        <v>119</v>
      </c>
      <c r="F223" s="308"/>
      <c r="G223" s="303"/>
      <c r="H223" s="303"/>
      <c r="I223" s="303"/>
      <c r="J223" s="303"/>
      <c r="K223" s="296" t="s">
        <v>63</v>
      </c>
      <c r="L223" s="309"/>
      <c r="M223" s="300" t="s">
        <v>180</v>
      </c>
      <c r="N223" s="300" t="s">
        <v>225</v>
      </c>
      <c r="O223" s="301" t="s">
        <v>203</v>
      </c>
      <c r="P223" s="336" t="s">
        <v>20</v>
      </c>
      <c r="Q223" s="336"/>
      <c r="R223" s="336"/>
    </row>
    <row r="224" spans="2:21" ht="31" customHeight="1" x14ac:dyDescent="0.25">
      <c r="B224" s="14">
        <f t="shared" si="38"/>
        <v>44122</v>
      </c>
      <c r="C224" s="23">
        <v>44122</v>
      </c>
      <c r="D224" s="23"/>
      <c r="E224" s="3" t="s">
        <v>119</v>
      </c>
      <c r="F224" s="57"/>
      <c r="G224" s="265"/>
      <c r="H224" s="265"/>
      <c r="I224" s="265"/>
      <c r="J224" s="265"/>
      <c r="K224" s="3" t="s">
        <v>64</v>
      </c>
      <c r="L224" s="58"/>
      <c r="M224" s="7" t="s">
        <v>142</v>
      </c>
      <c r="N224" s="7" t="s">
        <v>225</v>
      </c>
      <c r="O224" s="9" t="s">
        <v>222</v>
      </c>
      <c r="P224" s="336" t="s">
        <v>20</v>
      </c>
      <c r="Q224" s="336"/>
      <c r="R224" s="336"/>
    </row>
    <row r="225" spans="2:18" ht="31" customHeight="1" x14ac:dyDescent="0.25">
      <c r="B225" s="14">
        <f t="shared" si="38"/>
        <v>44122</v>
      </c>
      <c r="C225" s="295">
        <v>44122</v>
      </c>
      <c r="D225" s="295"/>
      <c r="E225" s="296" t="s">
        <v>119</v>
      </c>
      <c r="F225" s="308"/>
      <c r="G225" s="303"/>
      <c r="H225" s="303"/>
      <c r="I225" s="303"/>
      <c r="J225" s="303"/>
      <c r="K225" s="296" t="s">
        <v>64</v>
      </c>
      <c r="L225" s="309"/>
      <c r="M225" s="300" t="s">
        <v>180</v>
      </c>
      <c r="N225" s="300" t="s">
        <v>225</v>
      </c>
      <c r="O225" s="301" t="s">
        <v>203</v>
      </c>
      <c r="P225" s="336" t="s">
        <v>20</v>
      </c>
      <c r="Q225" s="336"/>
      <c r="R225" s="336"/>
    </row>
    <row r="226" spans="2:18" ht="31" customHeight="1" x14ac:dyDescent="0.25">
      <c r="B226" s="14">
        <f t="shared" si="38"/>
        <v>44142</v>
      </c>
      <c r="C226" s="23">
        <v>44142</v>
      </c>
      <c r="D226" s="23"/>
      <c r="E226" s="3" t="s">
        <v>120</v>
      </c>
      <c r="F226" s="57"/>
      <c r="G226" s="265"/>
      <c r="H226" s="265"/>
      <c r="I226" s="265"/>
      <c r="J226" s="265"/>
      <c r="K226" s="7" t="s">
        <v>8</v>
      </c>
      <c r="L226" s="7" t="s">
        <v>231</v>
      </c>
      <c r="M226" s="7" t="s">
        <v>50</v>
      </c>
      <c r="P226" s="336"/>
      <c r="Q226" s="336"/>
      <c r="R226" s="336"/>
    </row>
    <row r="227" spans="2:18" ht="31" customHeight="1" x14ac:dyDescent="0.25">
      <c r="B227" s="14">
        <f t="shared" si="38"/>
        <v>44142</v>
      </c>
      <c r="C227" s="23">
        <v>44142</v>
      </c>
      <c r="D227" s="23"/>
      <c r="E227" s="3" t="s">
        <v>120</v>
      </c>
      <c r="F227" s="57"/>
      <c r="G227" s="265"/>
      <c r="H227" s="265"/>
      <c r="I227" s="265"/>
      <c r="J227" s="265"/>
      <c r="K227" s="265" t="s">
        <v>9</v>
      </c>
      <c r="L227" s="7" t="s">
        <v>232</v>
      </c>
      <c r="M227" s="7" t="s">
        <v>50</v>
      </c>
      <c r="P227" s="336"/>
      <c r="Q227" s="336"/>
      <c r="R227" s="336"/>
    </row>
    <row r="228" spans="2:18" ht="31" customHeight="1" x14ac:dyDescent="0.25">
      <c r="B228" s="14">
        <f t="shared" si="38"/>
        <v>44143</v>
      </c>
      <c r="C228" s="23">
        <v>44143</v>
      </c>
      <c r="D228" s="23"/>
      <c r="E228" s="60" t="s">
        <v>121</v>
      </c>
      <c r="F228" s="61"/>
      <c r="G228" s="62"/>
      <c r="H228" s="62"/>
      <c r="I228" s="62"/>
      <c r="J228" s="62"/>
      <c r="K228" s="63" t="s">
        <v>8</v>
      </c>
      <c r="L228" s="7" t="s">
        <v>231</v>
      </c>
      <c r="M228" s="7" t="s">
        <v>50</v>
      </c>
      <c r="P228" s="336"/>
      <c r="Q228" s="336"/>
      <c r="R228" s="336"/>
    </row>
    <row r="229" spans="2:18" ht="31" customHeight="1" x14ac:dyDescent="0.25">
      <c r="B229" s="14">
        <f t="shared" si="38"/>
        <v>44143</v>
      </c>
      <c r="C229" s="23">
        <v>44143</v>
      </c>
      <c r="D229" s="23"/>
      <c r="E229" s="64" t="s">
        <v>121</v>
      </c>
      <c r="F229" s="65"/>
      <c r="G229" s="66"/>
      <c r="H229" s="66"/>
      <c r="I229" s="66"/>
      <c r="J229" s="66"/>
      <c r="K229" s="67" t="s">
        <v>9</v>
      </c>
      <c r="L229" s="7" t="s">
        <v>232</v>
      </c>
      <c r="M229" s="8" t="s">
        <v>50</v>
      </c>
      <c r="N229" s="9"/>
      <c r="P229" s="336"/>
      <c r="Q229" s="336"/>
      <c r="R229" s="336"/>
    </row>
    <row r="230" spans="2:18" ht="31" customHeight="1" x14ac:dyDescent="0.25">
      <c r="B230" s="14"/>
      <c r="C230" s="23"/>
      <c r="D230" s="23"/>
      <c r="E230" s="68"/>
      <c r="F230" s="69"/>
      <c r="G230" s="70"/>
      <c r="H230" s="70"/>
      <c r="I230" s="70"/>
      <c r="J230" s="70"/>
      <c r="K230" s="71"/>
      <c r="L230" s="59"/>
      <c r="M230" s="8"/>
      <c r="N230" s="9"/>
      <c r="P230" s="336"/>
      <c r="Q230" s="336"/>
      <c r="R230" s="336"/>
    </row>
    <row r="231" spans="2:18" ht="31" customHeight="1" x14ac:dyDescent="0.25">
      <c r="B231" s="3"/>
      <c r="C231" s="1" t="s">
        <v>33</v>
      </c>
      <c r="D231" s="23"/>
      <c r="E231" s="72"/>
      <c r="F231" s="73"/>
      <c r="G231" s="74"/>
      <c r="H231" s="74"/>
      <c r="I231" s="74"/>
      <c r="J231" s="74"/>
      <c r="K231" s="75"/>
      <c r="L231" s="58"/>
      <c r="M231" s="8"/>
      <c r="N231" s="9"/>
      <c r="P231" s="336"/>
      <c r="Q231" s="336"/>
      <c r="R231" s="336"/>
    </row>
    <row r="232" spans="2:18" ht="31" customHeight="1" x14ac:dyDescent="0.25">
      <c r="B232" s="3"/>
      <c r="C232" s="1" t="s">
        <v>77</v>
      </c>
      <c r="D232" s="23"/>
      <c r="E232" s="72"/>
      <c r="F232" s="73"/>
      <c r="G232" s="74"/>
      <c r="H232" s="74"/>
      <c r="I232" s="74"/>
      <c r="J232" s="74"/>
      <c r="K232" s="75"/>
      <c r="L232" s="58"/>
      <c r="M232" s="1" t="s">
        <v>138</v>
      </c>
      <c r="N232" s="1" t="s">
        <v>99</v>
      </c>
      <c r="O232" s="1" t="s">
        <v>139</v>
      </c>
      <c r="P232" s="1" t="s">
        <v>79</v>
      </c>
      <c r="Q232" s="21"/>
      <c r="R232" s="21"/>
    </row>
    <row r="233" spans="2:18" ht="31" customHeight="1" x14ac:dyDescent="0.25">
      <c r="B233" s="14">
        <f t="shared" ref="B233:B240" si="40">+C233</f>
        <v>44123</v>
      </c>
      <c r="C233" s="23">
        <v>44123</v>
      </c>
      <c r="D233" s="23"/>
      <c r="E233" s="3" t="s">
        <v>60</v>
      </c>
      <c r="F233" s="57"/>
      <c r="G233" s="265"/>
      <c r="H233" s="265"/>
      <c r="I233" s="265"/>
      <c r="J233" s="265"/>
      <c r="K233" s="3" t="s">
        <v>63</v>
      </c>
      <c r="L233" s="58"/>
      <c r="M233" s="7" t="s">
        <v>142</v>
      </c>
      <c r="N233" s="7" t="s">
        <v>223</v>
      </c>
      <c r="O233" s="9" t="s">
        <v>222</v>
      </c>
      <c r="P233" s="336" t="s">
        <v>20</v>
      </c>
      <c r="Q233" s="336"/>
      <c r="R233" s="336"/>
    </row>
    <row r="234" spans="2:18" ht="31" customHeight="1" x14ac:dyDescent="0.25">
      <c r="B234" s="14">
        <f t="shared" si="40"/>
        <v>44123</v>
      </c>
      <c r="C234" s="295">
        <v>44123</v>
      </c>
      <c r="D234" s="295"/>
      <c r="E234" s="296" t="s">
        <v>60</v>
      </c>
      <c r="F234" s="308"/>
      <c r="G234" s="303"/>
      <c r="H234" s="303"/>
      <c r="I234" s="303"/>
      <c r="J234" s="303"/>
      <c r="K234" s="296" t="s">
        <v>63</v>
      </c>
      <c r="L234" s="309"/>
      <c r="M234" s="300" t="s">
        <v>180</v>
      </c>
      <c r="N234" s="300" t="s">
        <v>223</v>
      </c>
      <c r="O234" s="301" t="s">
        <v>203</v>
      </c>
      <c r="P234" s="336" t="s">
        <v>20</v>
      </c>
      <c r="Q234" s="336"/>
      <c r="R234" s="336"/>
    </row>
    <row r="235" spans="2:18" ht="31" customHeight="1" x14ac:dyDescent="0.25">
      <c r="B235" s="14">
        <f t="shared" si="40"/>
        <v>44129</v>
      </c>
      <c r="C235" s="23">
        <v>44129</v>
      </c>
      <c r="D235" s="23"/>
      <c r="E235" s="3" t="s">
        <v>60</v>
      </c>
      <c r="F235" s="57"/>
      <c r="G235" s="265"/>
      <c r="H235" s="265"/>
      <c r="I235" s="265"/>
      <c r="J235" s="265"/>
      <c r="K235" s="3" t="s">
        <v>64</v>
      </c>
      <c r="L235" s="58"/>
      <c r="M235" s="7" t="s">
        <v>142</v>
      </c>
      <c r="N235" s="7" t="s">
        <v>225</v>
      </c>
      <c r="O235" s="9" t="s">
        <v>222</v>
      </c>
      <c r="P235" s="336" t="s">
        <v>20</v>
      </c>
      <c r="Q235" s="336"/>
      <c r="R235" s="336"/>
    </row>
    <row r="236" spans="2:18" ht="31" customHeight="1" x14ac:dyDescent="0.25">
      <c r="B236" s="14">
        <f t="shared" ref="B236" si="41">+C236</f>
        <v>44129</v>
      </c>
      <c r="C236" s="295">
        <v>44129</v>
      </c>
      <c r="D236" s="295"/>
      <c r="E236" s="296" t="s">
        <v>60</v>
      </c>
      <c r="F236" s="308"/>
      <c r="G236" s="303"/>
      <c r="H236" s="303"/>
      <c r="I236" s="303"/>
      <c r="J236" s="303"/>
      <c r="K236" s="296" t="s">
        <v>64</v>
      </c>
      <c r="L236" s="309"/>
      <c r="M236" s="300" t="s">
        <v>180</v>
      </c>
      <c r="N236" s="300" t="s">
        <v>225</v>
      </c>
      <c r="O236" s="301" t="s">
        <v>203</v>
      </c>
      <c r="P236" s="336" t="s">
        <v>20</v>
      </c>
      <c r="Q236" s="336"/>
      <c r="R236" s="336"/>
    </row>
    <row r="237" spans="2:18" ht="31" customHeight="1" x14ac:dyDescent="0.25">
      <c r="B237" s="14">
        <f t="shared" si="40"/>
        <v>44156</v>
      </c>
      <c r="C237" s="23">
        <v>44156</v>
      </c>
      <c r="D237" s="23"/>
      <c r="E237" s="3" t="s">
        <v>52</v>
      </c>
      <c r="F237" s="57"/>
      <c r="G237" s="265"/>
      <c r="H237" s="265"/>
      <c r="I237" s="265"/>
      <c r="J237" s="265"/>
      <c r="K237" s="7" t="s">
        <v>8</v>
      </c>
      <c r="L237" s="7" t="s">
        <v>231</v>
      </c>
      <c r="M237" s="7" t="s">
        <v>50</v>
      </c>
      <c r="N237" s="6"/>
      <c r="P237" s="336"/>
      <c r="Q237" s="336"/>
      <c r="R237" s="336"/>
    </row>
    <row r="238" spans="2:18" ht="31" customHeight="1" x14ac:dyDescent="0.25">
      <c r="B238" s="14">
        <f t="shared" si="40"/>
        <v>44156</v>
      </c>
      <c r="C238" s="23">
        <v>44156</v>
      </c>
      <c r="D238" s="23"/>
      <c r="E238" s="3" t="s">
        <v>52</v>
      </c>
      <c r="F238" s="57"/>
      <c r="G238" s="265"/>
      <c r="H238" s="265"/>
      <c r="I238" s="265"/>
      <c r="J238" s="265"/>
      <c r="K238" s="7" t="s">
        <v>9</v>
      </c>
      <c r="L238" s="7" t="s">
        <v>232</v>
      </c>
      <c r="M238" s="7" t="s">
        <v>50</v>
      </c>
      <c r="P238" s="336"/>
      <c r="Q238" s="336"/>
      <c r="R238" s="336"/>
    </row>
    <row r="239" spans="2:18" ht="31" customHeight="1" x14ac:dyDescent="0.25">
      <c r="B239" s="14">
        <f t="shared" si="40"/>
        <v>44157</v>
      </c>
      <c r="C239" s="23">
        <v>44157</v>
      </c>
      <c r="D239" s="23"/>
      <c r="E239" s="34" t="s">
        <v>53</v>
      </c>
      <c r="F239" s="76"/>
      <c r="G239" s="77"/>
      <c r="H239" s="77"/>
      <c r="I239" s="77"/>
      <c r="J239" s="77"/>
      <c r="K239" s="78" t="s">
        <v>8</v>
      </c>
      <c r="L239" s="7" t="s">
        <v>231</v>
      </c>
      <c r="M239" s="20" t="s">
        <v>50</v>
      </c>
      <c r="N239" s="6"/>
      <c r="O239" s="93"/>
      <c r="P239" s="336"/>
      <c r="Q239" s="336"/>
      <c r="R239" s="336"/>
    </row>
    <row r="240" spans="2:18" ht="31" customHeight="1" x14ac:dyDescent="0.25">
      <c r="B240" s="14">
        <f t="shared" si="40"/>
        <v>44157</v>
      </c>
      <c r="C240" s="23">
        <v>44157</v>
      </c>
      <c r="D240" s="23"/>
      <c r="E240" s="31" t="s">
        <v>53</v>
      </c>
      <c r="F240" s="79"/>
      <c r="G240" s="80"/>
      <c r="H240" s="80"/>
      <c r="I240" s="80"/>
      <c r="J240" s="80"/>
      <c r="K240" s="81" t="s">
        <v>9</v>
      </c>
      <c r="L240" s="7" t="s">
        <v>232</v>
      </c>
      <c r="M240" s="8" t="s">
        <v>50</v>
      </c>
      <c r="N240" s="9"/>
      <c r="P240" s="336"/>
      <c r="Q240" s="336"/>
      <c r="R240" s="336"/>
    </row>
    <row r="241" spans="2:18" ht="31" customHeight="1" x14ac:dyDescent="0.25">
      <c r="B241" s="3"/>
      <c r="C241" s="23"/>
      <c r="D241" s="23"/>
      <c r="E241" s="43"/>
      <c r="F241" s="52"/>
      <c r="G241" s="82"/>
      <c r="H241" s="82"/>
      <c r="I241" s="82"/>
      <c r="J241" s="82"/>
      <c r="K241" s="83"/>
      <c r="L241" s="58"/>
      <c r="M241" s="8"/>
      <c r="N241" s="9"/>
      <c r="P241" s="336"/>
      <c r="Q241" s="336"/>
      <c r="R241" s="336"/>
    </row>
    <row r="242" spans="2:18" ht="31" customHeight="1" x14ac:dyDescent="0.25">
      <c r="B242" s="3"/>
      <c r="C242" s="1" t="s">
        <v>33</v>
      </c>
      <c r="D242" s="23"/>
      <c r="L242" s="28"/>
      <c r="P242" s="336"/>
      <c r="Q242" s="336"/>
      <c r="R242" s="336"/>
    </row>
    <row r="243" spans="2:18" ht="31" customHeight="1" x14ac:dyDescent="0.25">
      <c r="B243" s="3"/>
      <c r="C243" s="1" t="s">
        <v>67</v>
      </c>
      <c r="D243" s="23"/>
      <c r="E243" s="6"/>
      <c r="F243" s="57"/>
      <c r="G243" s="28"/>
      <c r="H243" s="28"/>
      <c r="I243" s="28"/>
      <c r="J243" s="28"/>
      <c r="K243" s="28"/>
      <c r="L243" s="58"/>
      <c r="M243" s="1" t="s">
        <v>138</v>
      </c>
      <c r="N243" s="1" t="s">
        <v>99</v>
      </c>
      <c r="O243" s="1" t="s">
        <v>139</v>
      </c>
      <c r="P243" s="1" t="s">
        <v>79</v>
      </c>
      <c r="Q243" s="3"/>
      <c r="R243" s="3"/>
    </row>
    <row r="244" spans="2:18" ht="31" customHeight="1" x14ac:dyDescent="0.25">
      <c r="B244" s="14">
        <f t="shared" ref="B244:B247" si="42">+C244</f>
        <v>44296</v>
      </c>
      <c r="C244" s="23">
        <v>44296</v>
      </c>
      <c r="D244" s="23"/>
      <c r="E244" s="3" t="s">
        <v>61</v>
      </c>
      <c r="F244" s="57"/>
      <c r="G244" s="265"/>
      <c r="H244" s="265"/>
      <c r="I244" s="265"/>
      <c r="J244" s="265"/>
      <c r="K244" s="3" t="s">
        <v>63</v>
      </c>
      <c r="L244" s="58" t="s">
        <v>0</v>
      </c>
      <c r="M244" s="7" t="s">
        <v>142</v>
      </c>
      <c r="N244" s="7">
        <v>0.41666666666666669</v>
      </c>
      <c r="O244" s="9" t="s">
        <v>222</v>
      </c>
      <c r="P244" s="336" t="s">
        <v>20</v>
      </c>
      <c r="Q244" s="336"/>
      <c r="R244" s="336"/>
    </row>
    <row r="245" spans="2:18" ht="31" customHeight="1" x14ac:dyDescent="0.25">
      <c r="B245" s="14">
        <f t="shared" si="42"/>
        <v>44296</v>
      </c>
      <c r="C245" s="295">
        <v>44296</v>
      </c>
      <c r="D245" s="295"/>
      <c r="E245" s="296" t="s">
        <v>61</v>
      </c>
      <c r="F245" s="308"/>
      <c r="G245" s="303"/>
      <c r="H245" s="303"/>
      <c r="I245" s="303"/>
      <c r="J245" s="303"/>
      <c r="K245" s="296" t="s">
        <v>63</v>
      </c>
      <c r="L245" s="309"/>
      <c r="M245" s="300" t="s">
        <v>180</v>
      </c>
      <c r="N245" s="300" t="s">
        <v>224</v>
      </c>
      <c r="O245" s="301" t="s">
        <v>203</v>
      </c>
      <c r="P245" s="336" t="s">
        <v>20</v>
      </c>
      <c r="Q245" s="336"/>
      <c r="R245" s="336"/>
    </row>
    <row r="246" spans="2:18" ht="31" customHeight="1" x14ac:dyDescent="0.25">
      <c r="B246" s="14">
        <f t="shared" si="42"/>
        <v>44298</v>
      </c>
      <c r="C246" s="23">
        <v>44298</v>
      </c>
      <c r="D246" s="23"/>
      <c r="E246" s="3" t="s">
        <v>61</v>
      </c>
      <c r="F246" s="57"/>
      <c r="G246" s="265"/>
      <c r="H246" s="265"/>
      <c r="I246" s="265"/>
      <c r="J246" s="265"/>
      <c r="K246" s="3" t="s">
        <v>64</v>
      </c>
      <c r="L246" s="58"/>
      <c r="M246" s="7" t="s">
        <v>142</v>
      </c>
      <c r="N246" s="7" t="s">
        <v>223</v>
      </c>
      <c r="O246" s="9" t="s">
        <v>222</v>
      </c>
      <c r="P246" s="336" t="s">
        <v>20</v>
      </c>
      <c r="Q246" s="336"/>
      <c r="R246" s="336"/>
    </row>
    <row r="247" spans="2:18" ht="31" customHeight="1" x14ac:dyDescent="0.25">
      <c r="B247" s="14">
        <f t="shared" si="42"/>
        <v>44298</v>
      </c>
      <c r="C247" s="23">
        <v>44298</v>
      </c>
      <c r="D247" s="23"/>
      <c r="E247" s="3" t="s">
        <v>61</v>
      </c>
      <c r="F247" s="57"/>
      <c r="G247" s="265"/>
      <c r="H247" s="265"/>
      <c r="I247" s="265"/>
      <c r="J247" s="265"/>
      <c r="K247" s="3" t="s">
        <v>64</v>
      </c>
      <c r="L247" s="58" t="s">
        <v>0</v>
      </c>
      <c r="M247" s="7" t="s">
        <v>180</v>
      </c>
      <c r="N247" s="7" t="s">
        <v>223</v>
      </c>
      <c r="O247" s="9" t="s">
        <v>203</v>
      </c>
      <c r="P247" s="336" t="s">
        <v>20</v>
      </c>
      <c r="Q247" s="336"/>
      <c r="R247" s="336"/>
    </row>
    <row r="248" spans="2:18" ht="31" customHeight="1" x14ac:dyDescent="0.25">
      <c r="B248" s="14">
        <f>+C248</f>
        <v>44353</v>
      </c>
      <c r="C248" s="23">
        <v>44353</v>
      </c>
      <c r="D248" s="23"/>
      <c r="E248" s="34" t="s">
        <v>54</v>
      </c>
      <c r="F248" s="76"/>
      <c r="G248" s="77"/>
      <c r="H248" s="77"/>
      <c r="I248" s="77"/>
      <c r="J248" s="77"/>
      <c r="K248" s="78" t="s">
        <v>8</v>
      </c>
      <c r="L248" s="7" t="s">
        <v>231</v>
      </c>
      <c r="M248" s="7" t="s">
        <v>142</v>
      </c>
      <c r="N248" s="7">
        <v>0.52083333333333337</v>
      </c>
      <c r="O248" s="9" t="s">
        <v>227</v>
      </c>
      <c r="P248" s="336"/>
      <c r="Q248" s="336"/>
      <c r="R248" s="336"/>
    </row>
    <row r="249" spans="2:18" ht="31" customHeight="1" x14ac:dyDescent="0.25">
      <c r="B249" s="14">
        <f t="shared" ref="B249" si="43">+C249</f>
        <v>44353</v>
      </c>
      <c r="C249" s="23">
        <v>44353</v>
      </c>
      <c r="D249" s="23"/>
      <c r="E249" s="31" t="s">
        <v>54</v>
      </c>
      <c r="F249" s="79"/>
      <c r="G249" s="80"/>
      <c r="H249" s="80"/>
      <c r="I249" s="80"/>
      <c r="J249" s="80"/>
      <c r="K249" s="80" t="s">
        <v>9</v>
      </c>
      <c r="L249" s="7" t="s">
        <v>231</v>
      </c>
      <c r="M249" s="7" t="s">
        <v>142</v>
      </c>
      <c r="N249" s="7">
        <v>0.41666666666666669</v>
      </c>
      <c r="O249" s="9" t="s">
        <v>227</v>
      </c>
      <c r="P249" s="336"/>
      <c r="Q249" s="336"/>
      <c r="R249" s="336"/>
    </row>
    <row r="250" spans="2:18" ht="31" customHeight="1" x14ac:dyDescent="0.25">
      <c r="B250" s="14"/>
      <c r="C250" s="23"/>
      <c r="D250" s="23"/>
      <c r="E250" s="43"/>
      <c r="F250" s="52"/>
      <c r="G250" s="82"/>
      <c r="H250" s="82"/>
      <c r="I250" s="82"/>
      <c r="J250" s="82"/>
      <c r="K250" s="82"/>
      <c r="L250" s="58"/>
      <c r="M250" s="20"/>
      <c r="P250" s="336"/>
      <c r="Q250" s="336"/>
      <c r="R250" s="336"/>
    </row>
    <row r="251" spans="2:18" ht="31" customHeight="1" x14ac:dyDescent="0.25">
      <c r="B251" s="3"/>
      <c r="C251" s="1" t="s">
        <v>33</v>
      </c>
      <c r="D251" s="23"/>
      <c r="E251" s="84"/>
      <c r="F251" s="85"/>
      <c r="G251" s="86"/>
      <c r="H251" s="86"/>
      <c r="I251" s="86"/>
      <c r="J251" s="86"/>
      <c r="K251" s="86"/>
      <c r="L251" s="58"/>
      <c r="P251" s="336"/>
      <c r="Q251" s="336"/>
      <c r="R251" s="336"/>
    </row>
    <row r="252" spans="2:18" ht="31" customHeight="1" x14ac:dyDescent="0.25">
      <c r="B252" s="3"/>
      <c r="C252" s="1" t="s">
        <v>34</v>
      </c>
      <c r="D252" s="23"/>
      <c r="E252" s="84"/>
      <c r="F252" s="85"/>
      <c r="G252" s="86"/>
      <c r="H252" s="86"/>
      <c r="I252" s="86"/>
      <c r="J252" s="86"/>
      <c r="K252" s="86"/>
      <c r="L252" s="58"/>
      <c r="M252" s="1" t="s">
        <v>138</v>
      </c>
      <c r="N252" s="1" t="s">
        <v>99</v>
      </c>
      <c r="O252" s="1" t="s">
        <v>139</v>
      </c>
      <c r="P252" s="1" t="s">
        <v>79</v>
      </c>
      <c r="Q252" s="21"/>
      <c r="R252" s="21"/>
    </row>
    <row r="253" spans="2:18" ht="31" customHeight="1" x14ac:dyDescent="0.25">
      <c r="B253" s="14">
        <f t="shared" ref="B253:B259" si="44">+C253</f>
        <v>44345</v>
      </c>
      <c r="C253" s="23">
        <v>44345</v>
      </c>
      <c r="D253" s="23"/>
      <c r="E253" s="3" t="s">
        <v>62</v>
      </c>
      <c r="F253" s="57"/>
      <c r="G253" s="265"/>
      <c r="H253" s="265"/>
      <c r="I253" s="265"/>
      <c r="J253" s="265"/>
      <c r="K253" s="3" t="s">
        <v>63</v>
      </c>
      <c r="L253" s="58" t="s">
        <v>0</v>
      </c>
      <c r="M253" s="7" t="s">
        <v>142</v>
      </c>
      <c r="N253" s="7">
        <v>0.41666666666666669</v>
      </c>
      <c r="O253" s="9" t="s">
        <v>222</v>
      </c>
      <c r="P253" s="336" t="s">
        <v>20</v>
      </c>
      <c r="Q253" s="336"/>
      <c r="R253" s="336"/>
    </row>
    <row r="254" spans="2:18" ht="31" customHeight="1" x14ac:dyDescent="0.25">
      <c r="B254" s="14">
        <f t="shared" si="44"/>
        <v>44345</v>
      </c>
      <c r="C254" s="295">
        <v>44345</v>
      </c>
      <c r="D254" s="295"/>
      <c r="E254" s="296" t="s">
        <v>62</v>
      </c>
      <c r="F254" s="308"/>
      <c r="G254" s="303"/>
      <c r="H254" s="303"/>
      <c r="I254" s="303"/>
      <c r="J254" s="303"/>
      <c r="K254" s="296" t="s">
        <v>63</v>
      </c>
      <c r="L254" s="309"/>
      <c r="M254" s="300" t="s">
        <v>180</v>
      </c>
      <c r="N254" s="300" t="s">
        <v>224</v>
      </c>
      <c r="O254" s="301" t="s">
        <v>203</v>
      </c>
      <c r="P254" s="336" t="s">
        <v>20</v>
      </c>
      <c r="Q254" s="336"/>
      <c r="R254" s="336"/>
    </row>
    <row r="255" spans="2:18" ht="31" customHeight="1" x14ac:dyDescent="0.25">
      <c r="B255" s="14">
        <f t="shared" si="44"/>
        <v>44354</v>
      </c>
      <c r="C255" s="23">
        <v>44354</v>
      </c>
      <c r="D255" s="23"/>
      <c r="E255" s="3" t="s">
        <v>62</v>
      </c>
      <c r="F255" s="57"/>
      <c r="G255" s="265"/>
      <c r="H255" s="265"/>
      <c r="I255" s="265"/>
      <c r="J255" s="265"/>
      <c r="K255" s="3" t="s">
        <v>64</v>
      </c>
      <c r="L255" s="58"/>
      <c r="M255" s="7" t="s">
        <v>142</v>
      </c>
      <c r="N255" s="7" t="s">
        <v>223</v>
      </c>
      <c r="O255" s="9" t="s">
        <v>222</v>
      </c>
      <c r="P255" s="336" t="s">
        <v>20</v>
      </c>
      <c r="Q255" s="336"/>
      <c r="R255" s="336"/>
    </row>
    <row r="256" spans="2:18" ht="31" customHeight="1" x14ac:dyDescent="0.25">
      <c r="B256" s="14">
        <f t="shared" si="44"/>
        <v>44354</v>
      </c>
      <c r="C256" s="23">
        <v>44354</v>
      </c>
      <c r="D256" s="23"/>
      <c r="E256" s="3" t="s">
        <v>62</v>
      </c>
      <c r="F256" s="57"/>
      <c r="G256" s="265"/>
      <c r="H256" s="265"/>
      <c r="I256" s="265"/>
      <c r="J256" s="265"/>
      <c r="K256" s="3" t="s">
        <v>64</v>
      </c>
      <c r="L256" s="58" t="s">
        <v>0</v>
      </c>
      <c r="M256" s="7" t="s">
        <v>180</v>
      </c>
      <c r="N256" s="7" t="s">
        <v>223</v>
      </c>
      <c r="O256" s="9" t="s">
        <v>203</v>
      </c>
      <c r="P256" s="336" t="s">
        <v>20</v>
      </c>
      <c r="Q256" s="336"/>
      <c r="R256" s="336"/>
    </row>
    <row r="257" spans="2:24" ht="31" customHeight="1" x14ac:dyDescent="0.25">
      <c r="B257" s="14">
        <f t="shared" si="44"/>
        <v>44361</v>
      </c>
      <c r="C257" s="23">
        <v>44361</v>
      </c>
      <c r="D257" s="23"/>
      <c r="E257" s="34" t="s">
        <v>56</v>
      </c>
      <c r="F257" s="76"/>
      <c r="G257" s="77"/>
      <c r="H257" s="77"/>
      <c r="I257" s="77"/>
      <c r="J257" s="77"/>
      <c r="K257" s="77" t="s">
        <v>8</v>
      </c>
      <c r="L257" s="7" t="s">
        <v>278</v>
      </c>
      <c r="M257" s="20" t="s">
        <v>142</v>
      </c>
      <c r="N257" s="7">
        <v>0.85416666666666663</v>
      </c>
      <c r="O257" s="9" t="s">
        <v>219</v>
      </c>
      <c r="P257" s="336"/>
      <c r="Q257" s="336"/>
      <c r="R257" s="336"/>
    </row>
    <row r="258" spans="2:24" ht="31" customHeight="1" x14ac:dyDescent="0.25">
      <c r="B258" s="14">
        <f t="shared" si="44"/>
        <v>44361</v>
      </c>
      <c r="C258" s="23">
        <v>44361</v>
      </c>
      <c r="D258" s="23"/>
      <c r="E258" s="34" t="s">
        <v>56</v>
      </c>
      <c r="F258" s="76"/>
      <c r="G258" s="77"/>
      <c r="H258" s="77"/>
      <c r="I258" s="77"/>
      <c r="J258" s="77"/>
      <c r="K258" s="77" t="s">
        <v>8</v>
      </c>
      <c r="L258" s="7" t="s">
        <v>279</v>
      </c>
      <c r="M258" s="20" t="s">
        <v>142</v>
      </c>
      <c r="N258" s="7">
        <v>0.85416666666666663</v>
      </c>
      <c r="O258" s="9" t="s">
        <v>221</v>
      </c>
      <c r="P258" s="336"/>
      <c r="Q258" s="336"/>
      <c r="R258" s="336"/>
    </row>
    <row r="259" spans="2:24" ht="31" customHeight="1" x14ac:dyDescent="0.25">
      <c r="B259" s="14">
        <f t="shared" si="44"/>
        <v>44361</v>
      </c>
      <c r="C259" s="23">
        <v>44361</v>
      </c>
      <c r="D259" s="23"/>
      <c r="E259" s="31" t="s">
        <v>55</v>
      </c>
      <c r="F259" s="79"/>
      <c r="G259" s="80"/>
      <c r="H259" s="80"/>
      <c r="I259" s="80"/>
      <c r="J259" s="80"/>
      <c r="K259" s="80" t="s">
        <v>9</v>
      </c>
      <c r="L259" s="7" t="s">
        <v>231</v>
      </c>
      <c r="M259" s="20" t="s">
        <v>142</v>
      </c>
      <c r="N259" s="7">
        <v>0.75</v>
      </c>
      <c r="O259" s="9" t="s">
        <v>219</v>
      </c>
      <c r="P259" s="336"/>
      <c r="Q259" s="336"/>
      <c r="R259" s="336"/>
    </row>
    <row r="260" spans="2:24" ht="31" customHeight="1" x14ac:dyDescent="0.25">
      <c r="B260" s="14"/>
      <c r="C260" s="23"/>
      <c r="D260" s="23"/>
      <c r="E260" s="43"/>
      <c r="F260" s="52"/>
      <c r="G260" s="82"/>
      <c r="H260" s="82"/>
      <c r="I260" s="82"/>
      <c r="J260" s="82"/>
      <c r="K260" s="82"/>
      <c r="L260" s="58"/>
      <c r="M260" s="120"/>
      <c r="P260" s="120"/>
      <c r="Q260" s="120"/>
      <c r="R260" s="120"/>
    </row>
    <row r="261" spans="2:24" ht="31" customHeight="1" x14ac:dyDescent="0.25">
      <c r="B261" s="3"/>
      <c r="C261" s="1" t="s">
        <v>33</v>
      </c>
      <c r="D261" s="23"/>
      <c r="E261" s="84"/>
      <c r="F261" s="85"/>
      <c r="G261" s="86"/>
      <c r="H261" s="86"/>
      <c r="I261" s="86"/>
      <c r="J261" s="86"/>
      <c r="K261" s="86"/>
      <c r="L261" s="58"/>
      <c r="P261" s="336"/>
      <c r="Q261" s="336"/>
      <c r="R261" s="336"/>
    </row>
    <row r="262" spans="2:24" ht="31" customHeight="1" x14ac:dyDescent="0.25">
      <c r="B262" s="3"/>
      <c r="C262" s="1" t="s">
        <v>109</v>
      </c>
      <c r="D262" s="23"/>
      <c r="E262" s="84"/>
      <c r="F262" s="85"/>
      <c r="G262" s="86"/>
      <c r="H262" s="86"/>
      <c r="I262" s="86"/>
      <c r="J262" s="86"/>
      <c r="K262" s="86"/>
      <c r="L262" s="58"/>
      <c r="M262" s="1" t="s">
        <v>138</v>
      </c>
      <c r="N262" s="1" t="s">
        <v>99</v>
      </c>
      <c r="O262" s="1" t="s">
        <v>139</v>
      </c>
      <c r="P262" s="1" t="s">
        <v>79</v>
      </c>
      <c r="Q262" s="105"/>
      <c r="R262" s="105"/>
    </row>
    <row r="263" spans="2:24" ht="31" customHeight="1" x14ac:dyDescent="0.25">
      <c r="B263" s="14">
        <f t="shared" ref="B263:B267" si="45">+C263</f>
        <v>44235</v>
      </c>
      <c r="C263" s="23">
        <v>44235</v>
      </c>
      <c r="D263" s="23"/>
      <c r="E263" s="3" t="s">
        <v>108</v>
      </c>
      <c r="F263" s="57"/>
      <c r="G263" s="265"/>
      <c r="H263" s="265"/>
      <c r="I263" s="265"/>
      <c r="J263" s="265"/>
      <c r="K263" s="3" t="s">
        <v>63</v>
      </c>
      <c r="L263" s="58" t="s">
        <v>0</v>
      </c>
      <c r="M263" s="7" t="s">
        <v>142</v>
      </c>
      <c r="N263" s="7" t="s">
        <v>223</v>
      </c>
      <c r="O263" s="9" t="s">
        <v>222</v>
      </c>
      <c r="P263" s="336" t="s">
        <v>20</v>
      </c>
      <c r="Q263" s="336"/>
      <c r="R263" s="336"/>
    </row>
    <row r="264" spans="2:24" ht="31" customHeight="1" x14ac:dyDescent="0.25">
      <c r="B264" s="14">
        <f t="shared" si="45"/>
        <v>44235</v>
      </c>
      <c r="C264" s="295">
        <v>44235</v>
      </c>
      <c r="D264" s="295"/>
      <c r="E264" s="296" t="s">
        <v>108</v>
      </c>
      <c r="F264" s="308"/>
      <c r="G264" s="303"/>
      <c r="H264" s="303"/>
      <c r="I264" s="303"/>
      <c r="J264" s="303"/>
      <c r="K264" s="296" t="s">
        <v>63</v>
      </c>
      <c r="L264" s="309"/>
      <c r="M264" s="300" t="s">
        <v>180</v>
      </c>
      <c r="N264" s="300" t="s">
        <v>223</v>
      </c>
      <c r="O264" s="301" t="s">
        <v>203</v>
      </c>
      <c r="P264" s="336" t="s">
        <v>20</v>
      </c>
      <c r="Q264" s="336"/>
      <c r="R264" s="336"/>
    </row>
    <row r="265" spans="2:24" ht="31" customHeight="1" x14ac:dyDescent="0.25">
      <c r="B265" s="14">
        <f t="shared" si="45"/>
        <v>44256</v>
      </c>
      <c r="C265" s="23">
        <v>44256</v>
      </c>
      <c r="D265" s="23"/>
      <c r="E265" s="3" t="s">
        <v>108</v>
      </c>
      <c r="F265" s="57"/>
      <c r="G265" s="265"/>
      <c r="H265" s="265"/>
      <c r="I265" s="265"/>
      <c r="J265" s="265"/>
      <c r="K265" s="3" t="s">
        <v>64</v>
      </c>
      <c r="L265" s="58"/>
      <c r="M265" s="7" t="s">
        <v>142</v>
      </c>
      <c r="N265" s="7" t="s">
        <v>223</v>
      </c>
      <c r="O265" s="9" t="s">
        <v>222</v>
      </c>
      <c r="P265" s="336" t="s">
        <v>20</v>
      </c>
      <c r="Q265" s="336"/>
      <c r="R265" s="336"/>
    </row>
    <row r="266" spans="2:24" ht="31" customHeight="1" x14ac:dyDescent="0.25">
      <c r="B266" s="14">
        <f t="shared" si="45"/>
        <v>44256</v>
      </c>
      <c r="C266" s="23">
        <v>44256</v>
      </c>
      <c r="D266" s="23"/>
      <c r="E266" s="3" t="s">
        <v>108</v>
      </c>
      <c r="F266" s="57"/>
      <c r="G266" s="265"/>
      <c r="H266" s="265"/>
      <c r="I266" s="265"/>
      <c r="J266" s="265"/>
      <c r="K266" s="3" t="s">
        <v>64</v>
      </c>
      <c r="L266" s="58" t="s">
        <v>0</v>
      </c>
      <c r="M266" s="7" t="s">
        <v>180</v>
      </c>
      <c r="N266" s="7" t="s">
        <v>223</v>
      </c>
      <c r="O266" s="9" t="s">
        <v>203</v>
      </c>
      <c r="P266" s="336" t="s">
        <v>20</v>
      </c>
      <c r="Q266" s="336"/>
      <c r="R266" s="336"/>
    </row>
    <row r="267" spans="2:24" ht="31" customHeight="1" x14ac:dyDescent="0.25">
      <c r="B267" s="14">
        <f t="shared" si="45"/>
        <v>44268</v>
      </c>
      <c r="C267" s="23">
        <v>44268</v>
      </c>
      <c r="D267" s="23"/>
      <c r="E267" s="34" t="s">
        <v>110</v>
      </c>
      <c r="F267" s="76"/>
      <c r="G267" s="77"/>
      <c r="H267" s="77"/>
      <c r="I267" s="77"/>
      <c r="J267" s="77"/>
      <c r="K267" s="77" t="s">
        <v>233</v>
      </c>
      <c r="L267" s="58"/>
      <c r="M267" s="20" t="s">
        <v>142</v>
      </c>
      <c r="N267" s="7">
        <v>0.41666666666666669</v>
      </c>
      <c r="O267" s="9" t="s">
        <v>227</v>
      </c>
      <c r="P267" s="336"/>
      <c r="Q267" s="336"/>
      <c r="R267" s="336"/>
    </row>
    <row r="268" spans="2:24" ht="31" customHeight="1" x14ac:dyDescent="0.25">
      <c r="B268" s="3"/>
      <c r="C268" s="23"/>
      <c r="D268" s="23"/>
      <c r="E268" s="6"/>
      <c r="F268" s="57"/>
      <c r="G268" s="28"/>
      <c r="H268" s="28"/>
      <c r="I268" s="28"/>
      <c r="J268" s="28"/>
      <c r="K268" s="28"/>
      <c r="L268" s="58"/>
      <c r="M268" s="20"/>
      <c r="P268" s="336"/>
      <c r="Q268" s="336"/>
      <c r="R268" s="336"/>
      <c r="T268"/>
      <c r="U268"/>
      <c r="V268"/>
      <c r="W268"/>
      <c r="X268"/>
    </row>
    <row r="269" spans="2:24" ht="31" customHeight="1" x14ac:dyDescent="0.25">
      <c r="B269" s="3"/>
      <c r="C269" s="1" t="s">
        <v>35</v>
      </c>
      <c r="D269" s="23"/>
      <c r="L269" s="28"/>
      <c r="M269" s="1" t="s">
        <v>138</v>
      </c>
      <c r="N269" s="1" t="s">
        <v>99</v>
      </c>
      <c r="O269" s="1" t="s">
        <v>139</v>
      </c>
      <c r="P269" s="1" t="s">
        <v>79</v>
      </c>
      <c r="T269"/>
      <c r="U269"/>
      <c r="V269"/>
      <c r="W269"/>
      <c r="X269"/>
    </row>
    <row r="270" spans="2:24" ht="31" customHeight="1" x14ac:dyDescent="0.25">
      <c r="B270" s="14">
        <f t="shared" ref="B270:B279" si="46">+C270</f>
        <v>44099</v>
      </c>
      <c r="C270" s="23">
        <v>44099</v>
      </c>
      <c r="D270" s="23"/>
      <c r="G270" s="20"/>
      <c r="H270" s="3"/>
      <c r="I270" s="3"/>
      <c r="J270" s="3"/>
      <c r="M270" s="20" t="s">
        <v>142</v>
      </c>
      <c r="N270" s="7">
        <v>0.6875</v>
      </c>
      <c r="O270" s="9" t="s">
        <v>221</v>
      </c>
      <c r="P270" s="336"/>
      <c r="Q270" s="336"/>
      <c r="R270" s="336"/>
      <c r="T270"/>
      <c r="U270"/>
      <c r="V270"/>
      <c r="W270"/>
      <c r="X270"/>
    </row>
    <row r="271" spans="2:24" ht="31" customHeight="1" x14ac:dyDescent="0.25">
      <c r="B271" s="14">
        <f t="shared" si="46"/>
        <v>44120</v>
      </c>
      <c r="C271" s="23">
        <v>44120</v>
      </c>
      <c r="D271" s="23"/>
      <c r="G271" s="20"/>
      <c r="H271" s="3"/>
      <c r="I271" s="3"/>
      <c r="J271" s="3"/>
      <c r="M271" s="115" t="s">
        <v>142</v>
      </c>
      <c r="N271" s="7">
        <v>0.6875</v>
      </c>
      <c r="O271" s="9" t="s">
        <v>221</v>
      </c>
      <c r="P271" s="336"/>
      <c r="Q271" s="336"/>
      <c r="R271" s="336"/>
      <c r="T271"/>
      <c r="U271"/>
      <c r="V271"/>
      <c r="W271"/>
      <c r="X271"/>
    </row>
    <row r="272" spans="2:24" ht="31" customHeight="1" x14ac:dyDescent="0.25">
      <c r="B272" s="14">
        <f t="shared" si="46"/>
        <v>44148</v>
      </c>
      <c r="C272" s="23">
        <v>44148</v>
      </c>
      <c r="D272" s="23"/>
      <c r="G272" s="20"/>
      <c r="H272" s="3"/>
      <c r="I272" s="3"/>
      <c r="J272" s="3"/>
      <c r="M272" s="115" t="s">
        <v>142</v>
      </c>
      <c r="N272" s="7">
        <v>0.6875</v>
      </c>
      <c r="O272" s="9" t="s">
        <v>221</v>
      </c>
      <c r="P272" s="336"/>
      <c r="Q272" s="336"/>
      <c r="R272" s="336"/>
      <c r="T272"/>
      <c r="U272"/>
      <c r="V272"/>
      <c r="W272"/>
      <c r="X272"/>
    </row>
    <row r="273" spans="1:25" ht="31" customHeight="1" x14ac:dyDescent="0.25">
      <c r="B273" s="14">
        <f t="shared" si="46"/>
        <v>44169</v>
      </c>
      <c r="C273" s="23">
        <v>44169</v>
      </c>
      <c r="D273" s="23"/>
      <c r="G273" s="20"/>
      <c r="H273" s="3"/>
      <c r="I273" s="3"/>
      <c r="J273" s="3"/>
      <c r="M273" s="115" t="s">
        <v>142</v>
      </c>
      <c r="N273" s="7">
        <v>0.6875</v>
      </c>
      <c r="O273" s="9" t="s">
        <v>221</v>
      </c>
      <c r="P273" s="336"/>
      <c r="Q273" s="336"/>
      <c r="R273" s="336"/>
      <c r="T273"/>
      <c r="U273"/>
      <c r="V273"/>
      <c r="W273"/>
      <c r="X273"/>
    </row>
    <row r="274" spans="1:25" ht="31" customHeight="1" x14ac:dyDescent="0.25">
      <c r="B274" s="14">
        <f t="shared" si="46"/>
        <v>44211</v>
      </c>
      <c r="C274" s="23">
        <v>44211</v>
      </c>
      <c r="D274" s="23"/>
      <c r="G274" s="20"/>
      <c r="H274" s="3"/>
      <c r="I274" s="3"/>
      <c r="J274" s="3"/>
      <c r="M274" s="115" t="s">
        <v>142</v>
      </c>
      <c r="N274" s="7">
        <v>0.6875</v>
      </c>
      <c r="O274" s="9" t="s">
        <v>221</v>
      </c>
      <c r="P274" s="336"/>
      <c r="Q274" s="336"/>
      <c r="R274" s="336"/>
      <c r="T274"/>
      <c r="U274"/>
      <c r="V274"/>
      <c r="W274"/>
      <c r="X274"/>
    </row>
    <row r="275" spans="1:25" ht="31" customHeight="1" x14ac:dyDescent="0.25">
      <c r="B275" s="14">
        <f t="shared" si="46"/>
        <v>44239</v>
      </c>
      <c r="C275" s="23">
        <v>44239</v>
      </c>
      <c r="D275" s="23"/>
      <c r="G275" s="20"/>
      <c r="H275" s="3"/>
      <c r="I275" s="3"/>
      <c r="J275" s="3"/>
      <c r="M275" s="115" t="s">
        <v>142</v>
      </c>
      <c r="N275" s="7">
        <v>0.6875</v>
      </c>
      <c r="O275" s="9" t="s">
        <v>221</v>
      </c>
      <c r="P275" s="336"/>
      <c r="Q275" s="336"/>
      <c r="R275" s="336"/>
      <c r="T275"/>
      <c r="U275"/>
      <c r="V275"/>
      <c r="W275"/>
      <c r="X275"/>
    </row>
    <row r="276" spans="1:25" ht="31" customHeight="1" x14ac:dyDescent="0.25">
      <c r="B276" s="14">
        <f t="shared" si="46"/>
        <v>44267</v>
      </c>
      <c r="C276" s="23">
        <v>44267</v>
      </c>
      <c r="D276" s="23"/>
      <c r="G276" s="20"/>
      <c r="H276" s="3"/>
      <c r="I276" s="3"/>
      <c r="J276" s="3"/>
      <c r="M276" s="115" t="s">
        <v>142</v>
      </c>
      <c r="N276" s="7">
        <v>0.6875</v>
      </c>
      <c r="O276" s="9" t="s">
        <v>221</v>
      </c>
      <c r="P276" s="336"/>
      <c r="Q276" s="336"/>
      <c r="R276" s="336"/>
      <c r="T276"/>
      <c r="U276"/>
      <c r="V276"/>
      <c r="W276"/>
      <c r="X276"/>
    </row>
    <row r="277" spans="1:25" ht="31" customHeight="1" x14ac:dyDescent="0.25">
      <c r="B277" s="14">
        <f t="shared" si="46"/>
        <v>44302</v>
      </c>
      <c r="C277" s="23">
        <v>44302</v>
      </c>
      <c r="D277" s="23"/>
      <c r="G277" s="20"/>
      <c r="H277" s="3"/>
      <c r="I277" s="3"/>
      <c r="J277" s="3"/>
      <c r="M277" s="115" t="s">
        <v>142</v>
      </c>
      <c r="N277" s="7">
        <v>0.6875</v>
      </c>
      <c r="O277" s="9" t="s">
        <v>221</v>
      </c>
      <c r="P277" s="336"/>
      <c r="Q277" s="336"/>
      <c r="R277" s="336"/>
      <c r="T277"/>
      <c r="U277"/>
      <c r="V277"/>
      <c r="W277"/>
      <c r="X277"/>
    </row>
    <row r="278" spans="1:25" ht="31" customHeight="1" x14ac:dyDescent="0.25">
      <c r="B278" s="14">
        <f t="shared" si="46"/>
        <v>44323</v>
      </c>
      <c r="C278" s="23">
        <v>44323</v>
      </c>
      <c r="D278" s="23"/>
      <c r="G278" s="20"/>
      <c r="H278" s="3"/>
      <c r="I278" s="3"/>
      <c r="J278" s="3"/>
      <c r="M278" s="115" t="s">
        <v>142</v>
      </c>
      <c r="N278" s="7">
        <v>0.6875</v>
      </c>
      <c r="O278" s="9" t="s">
        <v>221</v>
      </c>
      <c r="P278" s="336"/>
      <c r="Q278" s="336"/>
      <c r="R278" s="336"/>
    </row>
    <row r="279" spans="1:25" ht="31" customHeight="1" x14ac:dyDescent="0.25">
      <c r="B279" s="14">
        <f t="shared" si="46"/>
        <v>44351</v>
      </c>
      <c r="C279" s="23">
        <v>44351</v>
      </c>
      <c r="D279" s="23"/>
      <c r="G279" s="20"/>
      <c r="H279" s="3"/>
      <c r="I279" s="3"/>
      <c r="J279" s="3"/>
      <c r="M279" s="115" t="s">
        <v>142</v>
      </c>
      <c r="N279" s="7">
        <v>0.6875</v>
      </c>
      <c r="O279" s="9" t="s">
        <v>221</v>
      </c>
      <c r="P279" s="336"/>
      <c r="Q279" s="336"/>
      <c r="R279" s="336"/>
    </row>
    <row r="280" spans="1:25" ht="31" customHeight="1" x14ac:dyDescent="0.25">
      <c r="D280" s="87"/>
      <c r="M280" s="115"/>
    </row>
    <row r="281" spans="1:25" ht="31" customHeight="1" x14ac:dyDescent="0.25">
      <c r="B281" s="3"/>
      <c r="C281" s="107" t="s">
        <v>111</v>
      </c>
      <c r="D281" s="88"/>
      <c r="E281" s="23"/>
      <c r="F281" s="6"/>
      <c r="G281" s="57"/>
      <c r="H281" s="28"/>
      <c r="I281" s="28"/>
      <c r="J281" s="28"/>
      <c r="K281" s="28"/>
      <c r="L281" s="28"/>
      <c r="M281" s="58"/>
      <c r="N281" s="20"/>
      <c r="O281" s="95"/>
      <c r="P281" s="8"/>
      <c r="Q281" s="3"/>
      <c r="R281" s="3"/>
      <c r="S281" s="3"/>
      <c r="T281" s="6"/>
      <c r="U281" s="89"/>
    </row>
    <row r="282" spans="1:25" ht="31" customHeight="1" x14ac:dyDescent="0.25">
      <c r="A282" s="273"/>
      <c r="B282" s="14">
        <f t="shared" ref="B282:B286" si="47">+C282</f>
        <v>44078</v>
      </c>
      <c r="C282" s="23">
        <v>44078</v>
      </c>
      <c r="D282" s="88"/>
      <c r="E282" s="339" t="s">
        <v>257</v>
      </c>
      <c r="F282" s="339"/>
      <c r="G282" s="339"/>
      <c r="H282" s="339"/>
      <c r="I282" s="294"/>
      <c r="J282" s="294"/>
      <c r="K282" s="28"/>
      <c r="L282" s="28"/>
      <c r="M282" s="58"/>
      <c r="N282" s="266"/>
      <c r="O282" s="95"/>
      <c r="P282" s="8"/>
      <c r="Q282" s="267"/>
      <c r="R282" s="267"/>
      <c r="S282" s="267"/>
      <c r="T282" s="6"/>
      <c r="U282" s="89"/>
    </row>
    <row r="283" spans="1:25" ht="31" customHeight="1" x14ac:dyDescent="0.25">
      <c r="A283" s="273"/>
      <c r="B283" s="14">
        <f t="shared" si="47"/>
        <v>44079</v>
      </c>
      <c r="C283" s="23">
        <v>44079</v>
      </c>
      <c r="D283" s="116"/>
      <c r="E283" s="339" t="str">
        <f>+E282</f>
        <v>Salzburger Bowling Festspiele</v>
      </c>
      <c r="F283" s="339"/>
      <c r="G283" s="339"/>
      <c r="H283" s="339"/>
      <c r="I283" s="294"/>
      <c r="J283" s="294"/>
      <c r="K283" s="28"/>
      <c r="L283" s="28"/>
      <c r="M283" s="58"/>
      <c r="N283" s="266"/>
      <c r="O283" s="95"/>
      <c r="P283" s="8"/>
      <c r="Q283" s="267"/>
      <c r="R283" s="267"/>
      <c r="S283" s="267"/>
      <c r="T283" s="6"/>
      <c r="U283" s="89"/>
    </row>
    <row r="284" spans="1:25" s="270" customFormat="1" ht="31.5" customHeight="1" x14ac:dyDescent="0.25">
      <c r="A284" s="273"/>
      <c r="B284" s="14">
        <f t="shared" si="47"/>
        <v>44080</v>
      </c>
      <c r="C284" s="277">
        <v>44080</v>
      </c>
      <c r="D284" s="277"/>
      <c r="E284" s="286" t="str">
        <f>+E282</f>
        <v>Salzburger Bowling Festspiele</v>
      </c>
      <c r="F284" s="269"/>
      <c r="G284" s="274"/>
      <c r="H284" s="268"/>
      <c r="I284" s="268"/>
      <c r="J284" s="268"/>
      <c r="M284" s="274"/>
      <c r="N284" s="271"/>
      <c r="O284" s="279"/>
      <c r="P284" s="278"/>
      <c r="Q284" s="275"/>
      <c r="R284" s="272"/>
      <c r="S284" s="272"/>
      <c r="T284" s="276"/>
      <c r="U284" s="272"/>
      <c r="V284" s="272"/>
      <c r="W284" s="272"/>
      <c r="X284" s="272"/>
      <c r="Y284" s="272"/>
    </row>
    <row r="285" spans="1:25" s="270" customFormat="1" ht="31.5" customHeight="1" x14ac:dyDescent="0.25">
      <c r="A285" s="273"/>
      <c r="B285" s="14">
        <f t="shared" si="47"/>
        <v>44135</v>
      </c>
      <c r="C285" s="277">
        <v>44135</v>
      </c>
      <c r="D285" s="277"/>
      <c r="E285" s="268" t="s">
        <v>240</v>
      </c>
      <c r="F285" s="269"/>
      <c r="G285" s="274"/>
      <c r="H285" s="268"/>
      <c r="I285" s="268"/>
      <c r="J285" s="268"/>
      <c r="M285" s="274"/>
      <c r="N285" s="271"/>
      <c r="O285" s="279"/>
      <c r="P285" s="278"/>
      <c r="Q285" s="275"/>
      <c r="R285" s="272"/>
      <c r="S285" s="272"/>
      <c r="T285" s="276"/>
      <c r="U285" s="272"/>
      <c r="V285" s="272"/>
      <c r="W285" s="272"/>
      <c r="X285" s="272"/>
      <c r="Y285" s="272"/>
    </row>
    <row r="286" spans="1:25" s="270" customFormat="1" ht="31.5" customHeight="1" x14ac:dyDescent="0.25">
      <c r="A286" s="273"/>
      <c r="B286" s="14">
        <f t="shared" si="47"/>
        <v>44136</v>
      </c>
      <c r="C286" s="277">
        <v>44136</v>
      </c>
      <c r="D286" s="277"/>
      <c r="E286" s="268" t="s">
        <v>240</v>
      </c>
      <c r="F286" s="269"/>
      <c r="G286" s="274"/>
      <c r="H286" s="268"/>
      <c r="I286" s="268"/>
      <c r="J286" s="268"/>
      <c r="M286" s="274"/>
      <c r="N286" s="271"/>
      <c r="O286" s="279"/>
      <c r="P286" s="278"/>
      <c r="Q286" s="275"/>
      <c r="R286" s="272"/>
      <c r="S286" s="272"/>
      <c r="T286" s="276"/>
      <c r="U286" s="272"/>
      <c r="V286" s="272"/>
      <c r="W286" s="272"/>
      <c r="X286" s="272"/>
      <c r="Y286" s="272"/>
    </row>
    <row r="287" spans="1:25" ht="31" customHeight="1" x14ac:dyDescent="0.25">
      <c r="B287" s="14">
        <f t="shared" ref="B287:B291" si="48">+C287</f>
        <v>44173</v>
      </c>
      <c r="C287" s="23">
        <v>44173</v>
      </c>
      <c r="D287" s="23"/>
      <c r="E287" s="108" t="s">
        <v>112</v>
      </c>
      <c r="F287" s="6"/>
      <c r="G287" s="57"/>
      <c r="H287" s="28"/>
      <c r="I287" s="28"/>
      <c r="J287" s="28"/>
      <c r="K287" s="28"/>
      <c r="L287" s="28"/>
      <c r="M287" s="58"/>
      <c r="N287" s="20"/>
      <c r="O287" s="95"/>
      <c r="P287" s="8"/>
      <c r="Q287" s="337"/>
      <c r="R287" s="337"/>
      <c r="S287" s="337"/>
      <c r="T287" s="6"/>
      <c r="U287" s="89"/>
    </row>
    <row r="288" spans="1:25" ht="31" customHeight="1" x14ac:dyDescent="0.25">
      <c r="B288" s="14">
        <f t="shared" si="48"/>
        <v>44177</v>
      </c>
      <c r="C288" s="23">
        <v>44177</v>
      </c>
      <c r="D288" s="23"/>
      <c r="E288" s="108" t="s">
        <v>113</v>
      </c>
      <c r="F288" s="6"/>
      <c r="G288" s="57"/>
      <c r="H288" s="28"/>
      <c r="I288" s="28"/>
      <c r="J288" s="28"/>
      <c r="K288" s="28"/>
      <c r="L288" s="28"/>
      <c r="M288" s="58"/>
      <c r="O288" s="95"/>
      <c r="P288" s="8"/>
      <c r="Q288" s="337"/>
      <c r="R288" s="337"/>
      <c r="S288" s="337"/>
      <c r="T288" s="6"/>
      <c r="U288" s="89"/>
    </row>
    <row r="289" spans="2:21" ht="31" customHeight="1" x14ac:dyDescent="0.25">
      <c r="B289" s="14">
        <f t="shared" si="48"/>
        <v>44227</v>
      </c>
      <c r="C289" s="23">
        <v>44227</v>
      </c>
      <c r="D289" s="23"/>
      <c r="E289" s="108" t="s">
        <v>107</v>
      </c>
      <c r="F289" s="6"/>
      <c r="G289" s="57"/>
      <c r="H289" s="28"/>
      <c r="I289" s="28"/>
      <c r="J289" s="28"/>
      <c r="K289" s="28"/>
      <c r="L289" s="28"/>
      <c r="M289" s="58"/>
      <c r="O289" s="95"/>
      <c r="P289" s="8"/>
      <c r="Q289" s="337"/>
      <c r="R289" s="337"/>
      <c r="S289" s="337"/>
      <c r="T289" s="6"/>
      <c r="U289" s="89"/>
    </row>
    <row r="290" spans="2:21" ht="31" customHeight="1" x14ac:dyDescent="0.25">
      <c r="B290" s="14">
        <f t="shared" si="48"/>
        <v>44292</v>
      </c>
      <c r="C290" s="23">
        <v>44292</v>
      </c>
      <c r="D290" s="23"/>
      <c r="E290" s="108" t="s">
        <v>128</v>
      </c>
      <c r="F290" s="84"/>
      <c r="G290" s="85"/>
      <c r="H290" s="86"/>
      <c r="I290" s="86"/>
      <c r="J290" s="86"/>
      <c r="K290" s="86"/>
      <c r="L290" s="86"/>
      <c r="M290" s="58"/>
      <c r="O290" s="95"/>
      <c r="P290" s="8"/>
      <c r="Q290" s="21"/>
      <c r="R290" s="21"/>
      <c r="S290" s="21"/>
      <c r="T290" s="6"/>
      <c r="U290" s="89"/>
    </row>
    <row r="291" spans="2:21" ht="31" customHeight="1" x14ac:dyDescent="0.25">
      <c r="B291" s="14">
        <f t="shared" si="48"/>
        <v>44325</v>
      </c>
      <c r="C291" s="23">
        <v>44325</v>
      </c>
      <c r="D291" s="23"/>
      <c r="E291" s="108" t="s">
        <v>80</v>
      </c>
      <c r="F291" s="84"/>
      <c r="G291" s="85"/>
      <c r="H291" s="86"/>
      <c r="I291" s="86"/>
      <c r="J291" s="86"/>
      <c r="K291" s="86"/>
      <c r="L291" s="86"/>
      <c r="M291" s="58"/>
      <c r="O291" s="95"/>
      <c r="P291" s="8"/>
      <c r="Q291" s="21"/>
      <c r="R291" s="21"/>
      <c r="S291" s="21"/>
      <c r="T291" s="6"/>
      <c r="U291" s="89"/>
    </row>
    <row r="292" spans="2:21" ht="31" customHeight="1" x14ac:dyDescent="0.25">
      <c r="B292" s="3"/>
      <c r="C292" s="3"/>
      <c r="D292" s="23"/>
      <c r="E292" s="23"/>
      <c r="F292" s="84"/>
      <c r="G292" s="85"/>
      <c r="H292" s="86"/>
      <c r="I292" s="86"/>
      <c r="J292" s="86"/>
      <c r="K292" s="86"/>
      <c r="L292" s="86"/>
      <c r="M292" s="58"/>
      <c r="N292" s="20"/>
      <c r="O292" s="95"/>
      <c r="P292" s="8"/>
      <c r="Q292" s="337"/>
      <c r="R292" s="337"/>
      <c r="S292" s="337"/>
      <c r="T292" s="6"/>
      <c r="U292" s="89"/>
    </row>
    <row r="293" spans="2:21" ht="31" customHeight="1" x14ac:dyDescent="0.25">
      <c r="B293" s="3"/>
      <c r="C293" s="3"/>
      <c r="D293" s="23"/>
      <c r="E293" s="23"/>
      <c r="F293" s="84"/>
      <c r="G293" s="85"/>
      <c r="H293" s="86"/>
      <c r="I293" s="86"/>
      <c r="J293" s="86"/>
      <c r="K293" s="86"/>
      <c r="L293" s="86"/>
      <c r="M293" s="58"/>
      <c r="N293" s="20"/>
      <c r="O293" s="95"/>
      <c r="P293" s="8"/>
      <c r="Q293" s="21"/>
      <c r="R293" s="21"/>
      <c r="S293" s="21"/>
      <c r="T293" s="6"/>
      <c r="U293" s="89"/>
    </row>
    <row r="294" spans="2:21" ht="31" customHeight="1" x14ac:dyDescent="0.25">
      <c r="B294" s="3"/>
      <c r="C294" s="3"/>
      <c r="D294" s="23"/>
      <c r="E294" s="23"/>
      <c r="F294" s="84"/>
      <c r="G294" s="85"/>
      <c r="H294" s="86"/>
      <c r="I294" s="86"/>
      <c r="J294" s="86"/>
      <c r="K294" s="86"/>
      <c r="L294" s="86"/>
      <c r="M294" s="58"/>
      <c r="N294" s="20"/>
      <c r="O294" s="95"/>
      <c r="P294" s="8"/>
      <c r="Q294" s="337"/>
      <c r="R294" s="337"/>
      <c r="S294" s="337"/>
      <c r="T294" s="6"/>
      <c r="U294" s="89"/>
    </row>
    <row r="295" spans="2:21" ht="31" customHeight="1" x14ac:dyDescent="0.25">
      <c r="B295" s="3"/>
      <c r="C295" s="3"/>
      <c r="D295" s="23"/>
      <c r="E295" s="23"/>
      <c r="F295" s="90"/>
      <c r="G295" s="91"/>
      <c r="H295" s="92"/>
      <c r="I295" s="92"/>
      <c r="J295" s="92"/>
      <c r="K295" s="92"/>
      <c r="L295" s="92"/>
      <c r="M295" s="58"/>
      <c r="N295" s="20"/>
      <c r="O295" s="95"/>
      <c r="P295" s="8"/>
      <c r="Q295" s="21"/>
      <c r="R295" s="21"/>
      <c r="S295" s="21"/>
      <c r="T295" s="6"/>
      <c r="U295" s="89"/>
    </row>
    <row r="296" spans="2:21" ht="31" customHeight="1" x14ac:dyDescent="0.25"/>
    <row r="297" spans="2:21" ht="31" customHeight="1" x14ac:dyDescent="0.25"/>
    <row r="298" spans="2:21" ht="31" customHeight="1" x14ac:dyDescent="0.25"/>
    <row r="299" spans="2:21" ht="31" customHeight="1" x14ac:dyDescent="0.25"/>
    <row r="300" spans="2:21" ht="31" customHeight="1" x14ac:dyDescent="0.25"/>
    <row r="301" spans="2:21" ht="31" customHeight="1" x14ac:dyDescent="0.25"/>
    <row r="302" spans="2:21" ht="31" customHeight="1" x14ac:dyDescent="0.25"/>
    <row r="303" spans="2:21" ht="31" customHeight="1" x14ac:dyDescent="0.25"/>
    <row r="304" spans="2:21" ht="31" customHeight="1" x14ac:dyDescent="0.25"/>
    <row r="305" ht="31" customHeight="1" x14ac:dyDescent="0.25"/>
    <row r="306" ht="31" customHeight="1" x14ac:dyDescent="0.25"/>
    <row r="307" ht="31" customHeight="1" x14ac:dyDescent="0.25"/>
    <row r="308" ht="31" customHeight="1" x14ac:dyDescent="0.25"/>
    <row r="309" ht="31" customHeight="1" x14ac:dyDescent="0.25"/>
    <row r="310" ht="31" customHeight="1" x14ac:dyDescent="0.25"/>
    <row r="311" ht="31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</sheetData>
  <sortState xmlns:xlrd2="http://schemas.microsoft.com/office/spreadsheetml/2017/richdata2" ref="M267:M268">
    <sortCondition ref="M267"/>
  </sortState>
  <mergeCells count="117">
    <mergeCell ref="E282:H282"/>
    <mergeCell ref="E283:H283"/>
    <mergeCell ref="P278:R278"/>
    <mergeCell ref="P279:R279"/>
    <mergeCell ref="P273:R273"/>
    <mergeCell ref="P274:R274"/>
    <mergeCell ref="P275:R275"/>
    <mergeCell ref="P276:R276"/>
    <mergeCell ref="P277:R277"/>
    <mergeCell ref="P271:R271"/>
    <mergeCell ref="P272:R272"/>
    <mergeCell ref="P258:R258"/>
    <mergeCell ref="P261:R261"/>
    <mergeCell ref="P267:R267"/>
    <mergeCell ref="P241:R241"/>
    <mergeCell ref="P242:R242"/>
    <mergeCell ref="P248:R248"/>
    <mergeCell ref="P249:R249"/>
    <mergeCell ref="P250:R250"/>
    <mergeCell ref="P266:R266"/>
    <mergeCell ref="P263:R263"/>
    <mergeCell ref="P264:R264"/>
    <mergeCell ref="P265:R265"/>
    <mergeCell ref="P245:R245"/>
    <mergeCell ref="P244:R244"/>
    <mergeCell ref="P259:R259"/>
    <mergeCell ref="P247:R247"/>
    <mergeCell ref="P246:R246"/>
    <mergeCell ref="P253:R253"/>
    <mergeCell ref="P254:R254"/>
    <mergeCell ref="P255:R255"/>
    <mergeCell ref="P228:R228"/>
    <mergeCell ref="P229:R229"/>
    <mergeCell ref="P230:R230"/>
    <mergeCell ref="P233:R233"/>
    <mergeCell ref="P234:R234"/>
    <mergeCell ref="P251:R251"/>
    <mergeCell ref="P240:R240"/>
    <mergeCell ref="P268:R268"/>
    <mergeCell ref="P270:R270"/>
    <mergeCell ref="P257:R257"/>
    <mergeCell ref="P237:R237"/>
    <mergeCell ref="P238:R238"/>
    <mergeCell ref="P239:R239"/>
    <mergeCell ref="P235:R235"/>
    <mergeCell ref="P236:R236"/>
    <mergeCell ref="P231:R231"/>
    <mergeCell ref="P149:R149"/>
    <mergeCell ref="P150:R150"/>
    <mergeCell ref="P151:R151"/>
    <mergeCell ref="P152:R152"/>
    <mergeCell ref="P160:R160"/>
    <mergeCell ref="P175:R175"/>
    <mergeCell ref="P176:R176"/>
    <mergeCell ref="P177:R177"/>
    <mergeCell ref="P183:R183"/>
    <mergeCell ref="P181:R181"/>
    <mergeCell ref="P226:R226"/>
    <mergeCell ref="P227:R227"/>
    <mergeCell ref="P166:R166"/>
    <mergeCell ref="P192:R192"/>
    <mergeCell ref="P199:R199"/>
    <mergeCell ref="P196:R196"/>
    <mergeCell ref="P225:R225"/>
    <mergeCell ref="P172:R172"/>
    <mergeCell ref="P200:R200"/>
    <mergeCell ref="P174:R174"/>
    <mergeCell ref="P171:R171"/>
    <mergeCell ref="P168:R168"/>
    <mergeCell ref="P173:R173"/>
    <mergeCell ref="P180:R180"/>
    <mergeCell ref="P179:R179"/>
    <mergeCell ref="P189:R189"/>
    <mergeCell ref="P190:R190"/>
    <mergeCell ref="P224:R224"/>
    <mergeCell ref="P223:R223"/>
    <mergeCell ref="P201:R201"/>
    <mergeCell ref="P222:R222"/>
    <mergeCell ref="P209:R209"/>
    <mergeCell ref="P202:R202"/>
    <mergeCell ref="P208:R208"/>
    <mergeCell ref="Q292:S292"/>
    <mergeCell ref="Q294:S294"/>
    <mergeCell ref="Q287:S287"/>
    <mergeCell ref="Q288:S288"/>
    <mergeCell ref="Q289:S289"/>
    <mergeCell ref="P256:R256"/>
    <mergeCell ref="A1:B1"/>
    <mergeCell ref="P167:R167"/>
    <mergeCell ref="P163:R163"/>
    <mergeCell ref="P164:R164"/>
    <mergeCell ref="P145:R145"/>
    <mergeCell ref="P148:R148"/>
    <mergeCell ref="P157:R157"/>
    <mergeCell ref="P159:R159"/>
    <mergeCell ref="P156:R156"/>
    <mergeCell ref="P158:R158"/>
    <mergeCell ref="P184:R184"/>
    <mergeCell ref="P185:R185"/>
    <mergeCell ref="P186:R186"/>
    <mergeCell ref="P193:R193"/>
    <mergeCell ref="P194:R194"/>
    <mergeCell ref="P195:R195"/>
    <mergeCell ref="P182:R182"/>
    <mergeCell ref="P165:R165"/>
    <mergeCell ref="P212:R212"/>
    <mergeCell ref="P213:R213"/>
    <mergeCell ref="P214:R214"/>
    <mergeCell ref="P217:R217"/>
    <mergeCell ref="P218:R218"/>
    <mergeCell ref="P219:R219"/>
    <mergeCell ref="P220:R220"/>
    <mergeCell ref="P191:R191"/>
    <mergeCell ref="P203:R203"/>
    <mergeCell ref="P204:R204"/>
    <mergeCell ref="P205:R205"/>
    <mergeCell ref="P206:R206"/>
  </mergeCells>
  <phoneticPr fontId="0" type="noConversion"/>
  <printOptions horizontalCentered="1" gridLines="1"/>
  <pageMargins left="0.19685039370078741" right="0.19685039370078741" top="0.39370078740157483" bottom="0.39370078740157483" header="0" footer="0.19685039370078741"/>
  <pageSetup paperSize="9" scale="26" fitToHeight="10" orientation="portrait" errors="blank" r:id="rId1"/>
  <headerFooter>
    <oddFooter>&amp;L&amp;"Consolas,Fett"&amp;24&amp;U&amp;KC00000Stand: 03.09.2020&amp;C&amp;"Consolas,Fett"&amp;24&amp;U&amp;KC00000Zur Kenntnis genommen ÖSKB: 28.08.2020&amp;R&amp;"Consolas,Fett"&amp;24&amp;U&amp;KC00000Seite &amp;P von &amp;N</oddFooter>
  </headerFooter>
  <rowBreaks count="4" manualBreakCount="4">
    <brk id="17" max="16383" man="1"/>
    <brk id="94" max="16383" man="1"/>
    <brk id="143" max="16383" man="1"/>
    <brk id="205" max="16383" man="1"/>
  </rowBreaks>
  <ignoredErrors>
    <ignoredError sqref="O68 O70 O238:O239 O296:O65526 O228:O2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Jahresplan_2020-21</vt:lpstr>
      <vt:lpstr>Einzelbewerbe</vt:lpstr>
      <vt:lpstr>Einzelbewerbe!Druckbereich</vt:lpstr>
      <vt:lpstr>'Jahresplan_2020-21'!Druckbereich</vt:lpstr>
      <vt:lpstr>'Jahresplan_2020-21'!Drucktitel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 2017/2018</dc:title>
  <dc:creator>Söllner Christian</dc:creator>
  <cp:lastModifiedBy>Kurt Krenner</cp:lastModifiedBy>
  <cp:lastPrinted>2020-09-03T14:13:06Z</cp:lastPrinted>
  <dcterms:created xsi:type="dcterms:W3CDTF">2005-08-02T16:54:46Z</dcterms:created>
  <dcterms:modified xsi:type="dcterms:W3CDTF">2020-09-03T14:19:00Z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