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rostar\Documents\Saison 2021 - 22\"/>
    </mc:Choice>
  </mc:AlternateContent>
  <bookViews>
    <workbookView xWindow="0" yWindow="0" windowWidth="23016" windowHeight="9168"/>
  </bookViews>
  <sheets>
    <sheet name="Jahresplan_2021-22" sheetId="4" r:id="rId1"/>
    <sheet name="Einzelbewerbe" sheetId="5" r:id="rId2"/>
  </sheets>
  <definedNames>
    <definedName name="_xlnm._FilterDatabase" localSheetId="0" hidden="1">'Jahresplan_2021-22'!$A$3:$AH$394</definedName>
    <definedName name="_xlnm.Print_Area" localSheetId="1">Einzelbewerbe!$C$1:$T$16,Einzelbewerbe!$C$18:$T$80,Einzelbewerbe!$C$82:$T$141,Einzelbewerbe!$C$143:$T$203,Einzelbewerbe!$C$205:$T$266,Einzelbewerbe!$C$268:$T$291</definedName>
    <definedName name="_xlnm.Print_Area" localSheetId="0">'Jahresplan_2021-22'!$B$4:$U$399,'Jahresplan_2021-22'!$B$401:$U$428</definedName>
    <definedName name="_xlnm.Print_Titles" localSheetId="0">'Jahresplan_2021-22'!$1:$3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4" l="1"/>
  <c r="Y32" i="4"/>
  <c r="Y28" i="4"/>
  <c r="Y21" i="4"/>
  <c r="A394" i="4"/>
  <c r="A393" i="4"/>
  <c r="A392" i="4"/>
  <c r="A391" i="4"/>
  <c r="P88" i="5"/>
  <c r="P86" i="5"/>
  <c r="P84" i="5"/>
  <c r="B119" i="5"/>
  <c r="B118" i="5"/>
  <c r="B115" i="5"/>
  <c r="B114" i="5"/>
  <c r="B108" i="5"/>
  <c r="B103" i="5"/>
  <c r="B94" i="5"/>
  <c r="B89" i="5"/>
  <c r="B84" i="5"/>
  <c r="C34" i="4"/>
  <c r="B87" i="5"/>
  <c r="B26" i="5" l="1"/>
  <c r="P26" i="5"/>
  <c r="B31" i="5"/>
  <c r="B288" i="5"/>
  <c r="B287" i="5"/>
  <c r="B286" i="5"/>
  <c r="P127" i="5"/>
  <c r="P125" i="5"/>
  <c r="P123" i="5"/>
  <c r="P55" i="5"/>
  <c r="P53" i="5"/>
  <c r="P51" i="5"/>
  <c r="P36" i="5"/>
  <c r="P34" i="5"/>
  <c r="P28" i="5"/>
  <c r="P24" i="5"/>
  <c r="P22" i="5"/>
  <c r="P20" i="5"/>
  <c r="B124" i="5" l="1"/>
  <c r="B123" i="5"/>
  <c r="B122" i="5"/>
  <c r="B117" i="5"/>
  <c r="B116" i="5"/>
  <c r="B113" i="5"/>
  <c r="B112" i="5"/>
  <c r="B111" i="5"/>
  <c r="B110" i="5"/>
  <c r="B109" i="5"/>
  <c r="B107" i="5"/>
  <c r="B106" i="5"/>
  <c r="B105" i="5"/>
  <c r="B104" i="5"/>
  <c r="B102" i="5"/>
  <c r="B101" i="5"/>
  <c r="B100" i="5"/>
  <c r="B99" i="5"/>
  <c r="B98" i="5"/>
  <c r="B97" i="5"/>
  <c r="B96" i="5"/>
  <c r="B95" i="5"/>
  <c r="B93" i="5"/>
  <c r="B92" i="5"/>
  <c r="B91" i="5"/>
  <c r="B90" i="5"/>
  <c r="B88" i="5"/>
  <c r="B86" i="5"/>
  <c r="B85" i="5"/>
  <c r="B83" i="5"/>
  <c r="B27" i="5"/>
  <c r="B29" i="5"/>
  <c r="B21" i="5"/>
  <c r="B20" i="5"/>
  <c r="B291" i="5"/>
  <c r="B290" i="5"/>
  <c r="B289" i="5"/>
  <c r="B285" i="5"/>
  <c r="B284" i="5"/>
  <c r="E283" i="5"/>
  <c r="B283" i="5"/>
  <c r="E282" i="5"/>
  <c r="B282" i="5"/>
  <c r="B281" i="5"/>
  <c r="B278" i="5"/>
  <c r="B277" i="5"/>
  <c r="B276" i="5"/>
  <c r="B275" i="5"/>
  <c r="B274" i="5"/>
  <c r="B273" i="5"/>
  <c r="B272" i="5"/>
  <c r="B271" i="5"/>
  <c r="B270" i="5"/>
  <c r="B269" i="5"/>
  <c r="B266" i="5"/>
  <c r="B265" i="5"/>
  <c r="B264" i="5"/>
  <c r="B263" i="5"/>
  <c r="B262" i="5"/>
  <c r="B258" i="5"/>
  <c r="B257" i="5"/>
  <c r="B256" i="5"/>
  <c r="B255" i="5"/>
  <c r="B254" i="5"/>
  <c r="B253" i="5"/>
  <c r="B252" i="5"/>
  <c r="B250" i="5"/>
  <c r="B249" i="5"/>
  <c r="B248" i="5"/>
  <c r="B247" i="5"/>
  <c r="B246" i="5"/>
  <c r="B245" i="5"/>
  <c r="B244" i="5"/>
  <c r="B243" i="5"/>
  <c r="B239" i="5"/>
  <c r="B238" i="5"/>
  <c r="B237" i="5"/>
  <c r="B236" i="5"/>
  <c r="B235" i="5"/>
  <c r="B234" i="5"/>
  <c r="B233" i="5"/>
  <c r="B232" i="5"/>
  <c r="B228" i="5"/>
  <c r="B227" i="5"/>
  <c r="B226" i="5"/>
  <c r="B225" i="5"/>
  <c r="B224" i="5"/>
  <c r="B223" i="5"/>
  <c r="B222" i="5"/>
  <c r="B221" i="5"/>
  <c r="B217" i="5"/>
  <c r="B216" i="5"/>
  <c r="B144" i="5"/>
  <c r="B213" i="5"/>
  <c r="B212" i="5"/>
  <c r="B211" i="5"/>
  <c r="B208" i="5"/>
  <c r="B207" i="5"/>
  <c r="B203" i="5"/>
  <c r="B202" i="5"/>
  <c r="B201" i="5"/>
  <c r="B200" i="5"/>
  <c r="B199" i="5"/>
  <c r="B198" i="5"/>
  <c r="B195" i="5"/>
  <c r="B194" i="5"/>
  <c r="B193" i="5"/>
  <c r="B192" i="5"/>
  <c r="B191" i="5"/>
  <c r="B190" i="5"/>
  <c r="B189" i="5"/>
  <c r="B188" i="5"/>
  <c r="B185" i="5"/>
  <c r="B184" i="5"/>
  <c r="B183" i="5"/>
  <c r="B182" i="5"/>
  <c r="B181" i="5"/>
  <c r="B180" i="5"/>
  <c r="B179" i="5"/>
  <c r="B178" i="5"/>
  <c r="B174" i="5"/>
  <c r="B173" i="5"/>
  <c r="B172" i="5"/>
  <c r="B171" i="5"/>
  <c r="B170" i="5"/>
  <c r="B167" i="5"/>
  <c r="B166" i="5"/>
  <c r="B165" i="5"/>
  <c r="B164" i="5"/>
  <c r="B163" i="5"/>
  <c r="B162" i="5"/>
  <c r="B160" i="5"/>
  <c r="B159" i="5"/>
  <c r="B158" i="5"/>
  <c r="B157" i="5"/>
  <c r="B156" i="5"/>
  <c r="B155" i="5"/>
  <c r="B152" i="5"/>
  <c r="B151" i="5"/>
  <c r="B150" i="5"/>
  <c r="B149" i="5"/>
  <c r="B148" i="5"/>
  <c r="B147" i="5"/>
  <c r="B139" i="5"/>
  <c r="B141" i="5"/>
  <c r="B138" i="5"/>
  <c r="B140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7" i="5"/>
  <c r="B46" i="5"/>
  <c r="B45" i="5"/>
  <c r="B44" i="5"/>
  <c r="B43" i="5"/>
  <c r="B42" i="5"/>
  <c r="B41" i="5"/>
  <c r="B40" i="5"/>
  <c r="B39" i="5"/>
  <c r="B38" i="5"/>
  <c r="P38" i="5"/>
  <c r="B37" i="5"/>
  <c r="B36" i="5"/>
  <c r="B35" i="5"/>
  <c r="B34" i="5"/>
  <c r="B33" i="5"/>
  <c r="B30" i="5"/>
  <c r="B28" i="5"/>
  <c r="B25" i="5"/>
  <c r="B24" i="5"/>
  <c r="B23" i="5"/>
  <c r="B22" i="5"/>
  <c r="B19" i="5"/>
  <c r="B16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C63" i="4" l="1"/>
  <c r="Y11" i="4" l="1"/>
  <c r="Y38" i="4" s="1"/>
  <c r="P79" i="5" l="1"/>
  <c r="P77" i="5"/>
  <c r="P74" i="5"/>
  <c r="P72" i="5"/>
  <c r="A4" i="4" l="1"/>
  <c r="B5" i="4"/>
  <c r="B6" i="4" s="1"/>
  <c r="B7" i="4" l="1"/>
  <c r="A6" i="4"/>
  <c r="A5" i="4"/>
  <c r="B8" i="4" l="1"/>
  <c r="A7" i="4"/>
  <c r="B73" i="5"/>
  <c r="B9" i="4" l="1"/>
  <c r="A8" i="4"/>
  <c r="A9" i="4" l="1"/>
  <c r="B80" i="5" l="1"/>
  <c r="B79" i="5"/>
  <c r="B78" i="5"/>
  <c r="B77" i="5"/>
  <c r="B76" i="5"/>
  <c r="B75" i="5"/>
  <c r="B74" i="5"/>
  <c r="B72" i="5"/>
  <c r="B71" i="5"/>
  <c r="B70" i="5"/>
  <c r="B10" i="4" l="1"/>
  <c r="A10" i="4" s="1"/>
  <c r="B11" i="4" l="1"/>
  <c r="B12" i="4" l="1"/>
  <c r="A11" i="4"/>
  <c r="B13" i="4" l="1"/>
  <c r="A12" i="4"/>
  <c r="B14" i="4" l="1"/>
  <c r="A13" i="4"/>
  <c r="B15" i="4" l="1"/>
  <c r="A14" i="4"/>
  <c r="B16" i="4" l="1"/>
  <c r="A15" i="4"/>
  <c r="B17" i="4" l="1"/>
  <c r="B18" i="4" s="1"/>
  <c r="A18" i="4" s="1"/>
  <c r="A16" i="4"/>
  <c r="A17" i="4" l="1"/>
  <c r="B19" i="4" l="1"/>
  <c r="B20" i="4" l="1"/>
  <c r="A19" i="4"/>
  <c r="B21" i="4" l="1"/>
  <c r="B22" i="4" s="1"/>
  <c r="A22" i="4" s="1"/>
  <c r="A20" i="4"/>
  <c r="B23" i="4" l="1"/>
  <c r="B24" i="4"/>
  <c r="A21" i="4"/>
  <c r="B25" i="4" l="1"/>
  <c r="B26" i="4"/>
  <c r="A26" i="4" s="1"/>
  <c r="A24" i="4"/>
  <c r="A23" i="4"/>
  <c r="B27" i="4" l="1"/>
  <c r="A25" i="4"/>
  <c r="B28" i="4" l="1"/>
  <c r="A27" i="4"/>
  <c r="B29" i="4" l="1"/>
  <c r="A28" i="4"/>
  <c r="B30" i="4" l="1"/>
  <c r="A29" i="4"/>
  <c r="B31" i="4" l="1"/>
  <c r="A30" i="4"/>
  <c r="B32" i="4" l="1"/>
  <c r="A31" i="4"/>
  <c r="A32" i="4" l="1"/>
  <c r="B33" i="4"/>
  <c r="B34" i="4" l="1"/>
  <c r="A34" i="4" s="1"/>
  <c r="A33" i="4"/>
  <c r="B35" i="4"/>
  <c r="A35" i="4" s="1"/>
  <c r="B36" i="4" l="1"/>
  <c r="A36" i="4" s="1"/>
  <c r="B37" i="4" l="1"/>
  <c r="A37" i="4" s="1"/>
  <c r="B38" i="4" l="1"/>
  <c r="B39" i="4" s="1"/>
  <c r="B41" i="4" s="1"/>
  <c r="A38" i="4" l="1"/>
  <c r="B40" i="4"/>
  <c r="A39" i="4"/>
  <c r="A40" i="4"/>
  <c r="B42" i="4"/>
  <c r="A41" i="4"/>
  <c r="B43" i="4" l="1"/>
  <c r="A43" i="4" s="1"/>
  <c r="B44" i="4"/>
  <c r="A44" i="4" s="1"/>
  <c r="B45" i="4"/>
  <c r="B46" i="4" s="1"/>
  <c r="A46" i="4" s="1"/>
  <c r="A42" i="4"/>
  <c r="B47" i="4" l="1"/>
  <c r="A45" i="4"/>
  <c r="B48" i="4" l="1"/>
  <c r="A47" i="4"/>
  <c r="B49" i="4" l="1"/>
  <c r="A48" i="4"/>
  <c r="B51" i="4" l="1"/>
  <c r="A49" i="4"/>
  <c r="B50" i="4"/>
  <c r="A50" i="4" l="1"/>
  <c r="A51" i="4"/>
  <c r="B52" i="4"/>
  <c r="B54" i="4" s="1"/>
  <c r="B53" i="4"/>
  <c r="A54" i="4" l="1"/>
  <c r="B55" i="4"/>
  <c r="A53" i="4"/>
  <c r="A52" i="4"/>
  <c r="A55" i="4" l="1"/>
  <c r="B56" i="4"/>
  <c r="A56" i="4" l="1"/>
  <c r="B57" i="4"/>
  <c r="B59" i="4" l="1"/>
  <c r="B61" i="4" s="1"/>
  <c r="A61" i="4" s="1"/>
  <c r="B58" i="4"/>
  <c r="A57" i="4"/>
  <c r="B60" i="4" l="1"/>
  <c r="A59" i="4"/>
  <c r="A58" i="4"/>
  <c r="B63" i="4" l="1"/>
  <c r="B62" i="4"/>
  <c r="A60" i="4"/>
  <c r="A62" i="4" l="1"/>
  <c r="B64" i="4"/>
  <c r="A63" i="4"/>
  <c r="B66" i="4" l="1"/>
  <c r="B65" i="4"/>
  <c r="A64" i="4"/>
  <c r="B67" i="4" l="1"/>
  <c r="A66" i="4"/>
  <c r="A65" i="4"/>
  <c r="B68" i="4" l="1"/>
  <c r="A67" i="4"/>
  <c r="B69" i="4" l="1"/>
  <c r="A68" i="4"/>
  <c r="B70" i="4" l="1"/>
  <c r="A69" i="4"/>
  <c r="B71" i="4" l="1"/>
  <c r="A70" i="4"/>
  <c r="B72" i="4" l="1"/>
  <c r="A72" i="4" s="1"/>
  <c r="B74" i="4"/>
  <c r="A71" i="4"/>
  <c r="B73" i="4"/>
  <c r="A74" i="4" l="1"/>
  <c r="A73" i="4"/>
  <c r="B75" i="4"/>
  <c r="B76" i="4" l="1"/>
  <c r="A75" i="4"/>
  <c r="A76" i="4" l="1"/>
  <c r="B77" i="4"/>
  <c r="A77" i="4" l="1"/>
  <c r="B79" i="4"/>
  <c r="B78" i="4"/>
  <c r="B80" i="4" l="1"/>
  <c r="B81" i="4" s="1"/>
  <c r="B82" i="4" s="1"/>
  <c r="A79" i="4"/>
  <c r="A78" i="4"/>
  <c r="A82" i="4" l="1"/>
  <c r="A80" i="4"/>
  <c r="B83" i="4" l="1"/>
  <c r="A81" i="4"/>
  <c r="A83" i="4" l="1"/>
  <c r="B84" i="4"/>
  <c r="B85" i="4"/>
  <c r="A86" i="4" s="1"/>
  <c r="A84" i="4" l="1"/>
  <c r="A85" i="4"/>
  <c r="B86" i="4"/>
  <c r="B87" i="4" s="1"/>
  <c r="A87" i="4" l="1"/>
  <c r="B89" i="4"/>
  <c r="B91" i="4" s="1"/>
  <c r="B88" i="4"/>
  <c r="A89" i="4" l="1"/>
  <c r="A88" i="4"/>
  <c r="B90" i="4"/>
  <c r="B93" i="4"/>
  <c r="A93" i="4" s="1"/>
  <c r="A91" i="4"/>
  <c r="A90" i="4" l="1"/>
  <c r="B92" i="4"/>
  <c r="A92" i="4" l="1"/>
  <c r="B94" i="4"/>
  <c r="B95" i="4" l="1"/>
  <c r="A94" i="4"/>
  <c r="B96" i="4" l="1"/>
  <c r="A95" i="4"/>
  <c r="B97" i="4" l="1"/>
  <c r="A96" i="4"/>
  <c r="B99" i="4" l="1"/>
  <c r="A97" i="4"/>
  <c r="B98" i="4"/>
  <c r="B101" i="4" l="1"/>
  <c r="B102" i="4" s="1"/>
  <c r="A102" i="4" s="1"/>
  <c r="A98" i="4"/>
  <c r="A99" i="4"/>
  <c r="B100" i="4"/>
  <c r="B103" i="4" l="1"/>
  <c r="A100" i="4"/>
  <c r="A101" i="4"/>
  <c r="B104" i="4" l="1"/>
  <c r="A103" i="4"/>
  <c r="A104" i="4" l="1"/>
  <c r="B105" i="4"/>
  <c r="B106" i="4" l="1"/>
  <c r="A105" i="4"/>
  <c r="B107" i="4" l="1"/>
  <c r="A106" i="4"/>
  <c r="A107" i="4" l="1"/>
  <c r="B108" i="4"/>
  <c r="B109" i="4"/>
  <c r="A108" i="4" l="1"/>
  <c r="A109" i="4"/>
  <c r="B111" i="4"/>
  <c r="B113" i="4" s="1"/>
  <c r="A113" i="4" s="1"/>
  <c r="B110" i="4"/>
  <c r="A111" i="4" l="1"/>
  <c r="B114" i="4"/>
  <c r="A114" i="4" s="1"/>
  <c r="A110" i="4"/>
  <c r="B112" i="4"/>
  <c r="B115" i="4" l="1"/>
  <c r="A112" i="4"/>
  <c r="B116" i="4" l="1"/>
  <c r="A115" i="4"/>
  <c r="B117" i="4" l="1"/>
  <c r="A116" i="4"/>
  <c r="B118" i="4" l="1"/>
  <c r="A117" i="4"/>
  <c r="B120" i="4" l="1"/>
  <c r="B122" i="4" s="1"/>
  <c r="A122" i="4" s="1"/>
  <c r="A118" i="4"/>
  <c r="B119" i="4"/>
  <c r="A119" i="4" l="1"/>
  <c r="A120" i="4"/>
  <c r="B121" i="4"/>
  <c r="B124" i="4" l="1"/>
  <c r="B123" i="4"/>
  <c r="A121" i="4"/>
  <c r="A123" i="4" l="1"/>
  <c r="A124" i="4"/>
  <c r="B125" i="4"/>
  <c r="B126" i="4" l="1"/>
  <c r="A125" i="4"/>
  <c r="A126" i="4" l="1"/>
  <c r="B127" i="4"/>
  <c r="B128" i="4" l="1"/>
  <c r="A127" i="4"/>
  <c r="B129" i="4" l="1"/>
  <c r="A128" i="4"/>
  <c r="B130" i="4" l="1"/>
  <c r="A129" i="4"/>
  <c r="B131" i="4" l="1"/>
  <c r="A130" i="4"/>
  <c r="B132" i="4" l="1"/>
  <c r="A132" i="4" s="1"/>
  <c r="A131" i="4"/>
  <c r="B133" i="4"/>
  <c r="B134" i="4" l="1"/>
  <c r="B135" i="4"/>
  <c r="A133" i="4"/>
  <c r="A135" i="4" l="1"/>
  <c r="B136" i="4"/>
  <c r="A134" i="4"/>
  <c r="B137" i="4" l="1"/>
  <c r="A136" i="4"/>
  <c r="B138" i="4" l="1"/>
  <c r="A137" i="4"/>
  <c r="B140" i="4" l="1"/>
  <c r="B142" i="4" s="1"/>
  <c r="A142" i="4" s="1"/>
  <c r="B139" i="4"/>
  <c r="A138" i="4"/>
  <c r="A139" i="4" l="1"/>
  <c r="B141" i="4"/>
  <c r="A140" i="4"/>
  <c r="A141" i="4" l="1"/>
  <c r="B143" i="4"/>
  <c r="A143" i="4" l="1"/>
  <c r="B144" i="4"/>
  <c r="A144" i="4" l="1"/>
  <c r="B145" i="4"/>
  <c r="B146" i="4" l="1"/>
  <c r="A145" i="4"/>
  <c r="B147" i="4" l="1"/>
  <c r="A146" i="4"/>
  <c r="B148" i="4" l="1"/>
  <c r="B149" i="4" s="1"/>
  <c r="A147" i="4"/>
  <c r="A148" i="4"/>
  <c r="A149" i="4"/>
  <c r="B150" i="4"/>
  <c r="B151" i="4"/>
  <c r="B152" i="4" l="1"/>
  <c r="A150" i="4"/>
  <c r="A151" i="4"/>
  <c r="B154" i="4" l="1"/>
  <c r="B153" i="4"/>
  <c r="A152" i="4"/>
  <c r="A154" i="4" l="1"/>
  <c r="B155" i="4"/>
  <c r="A153" i="4"/>
  <c r="B156" i="4" l="1"/>
  <c r="A155" i="4"/>
  <c r="A156" i="4" l="1"/>
  <c r="B157" i="4"/>
  <c r="A157" i="4" l="1"/>
  <c r="B158" i="4"/>
  <c r="B159" i="4" l="1"/>
  <c r="A158" i="4"/>
  <c r="A159" i="4" l="1"/>
  <c r="B160" i="4"/>
  <c r="A160" i="4" l="1"/>
  <c r="B161" i="4"/>
  <c r="A161" i="4" l="1"/>
  <c r="B162" i="4"/>
  <c r="B163" i="4" l="1"/>
  <c r="A162" i="4"/>
  <c r="B164" i="4" l="1"/>
  <c r="A163" i="4"/>
  <c r="B165" i="4" l="1"/>
  <c r="A164" i="4"/>
  <c r="B166" i="4" l="1"/>
  <c r="A165" i="4"/>
  <c r="B167" i="4" l="1"/>
  <c r="A166" i="4"/>
  <c r="B168" i="4" l="1"/>
  <c r="A167" i="4"/>
  <c r="B169" i="4" l="1"/>
  <c r="A168" i="4"/>
  <c r="A169" i="4" l="1"/>
  <c r="B170" i="4"/>
  <c r="A170" i="4" l="1"/>
  <c r="B171" i="4"/>
  <c r="A171" i="4" l="1"/>
  <c r="B172" i="4"/>
  <c r="B173" i="4" s="1"/>
  <c r="B174" i="4" s="1"/>
  <c r="B175" i="4" l="1"/>
  <c r="A175" i="4" s="1"/>
  <c r="A174" i="4"/>
  <c r="A172" i="4"/>
  <c r="B176" i="4" l="1"/>
  <c r="A173" i="4"/>
  <c r="B177" i="4" l="1"/>
  <c r="A176" i="4"/>
  <c r="B178" i="4" l="1"/>
  <c r="A177" i="4"/>
  <c r="A178" i="4" l="1"/>
  <c r="B179" i="4"/>
  <c r="B181" i="4" l="1"/>
  <c r="B183" i="4" s="1"/>
  <c r="B180" i="4"/>
  <c r="A179" i="4"/>
  <c r="B182" i="4" l="1"/>
  <c r="A180" i="4"/>
  <c r="A181" i="4"/>
  <c r="B185" i="4"/>
  <c r="A185" i="4" s="1"/>
  <c r="A183" i="4"/>
  <c r="A182" i="4" l="1"/>
  <c r="B184" i="4"/>
  <c r="A184" i="4" l="1"/>
  <c r="B186" i="4"/>
  <c r="B187" i="4" l="1"/>
  <c r="A186" i="4"/>
  <c r="B188" i="4" l="1"/>
  <c r="A187" i="4"/>
  <c r="A188" i="4" l="1"/>
  <c r="B189" i="4"/>
  <c r="B190" i="4" l="1"/>
  <c r="B191" i="4" s="1"/>
  <c r="A189" i="4"/>
  <c r="A190" i="4" l="1"/>
  <c r="B192" i="4" l="1"/>
  <c r="B194" i="4" s="1"/>
  <c r="A194" i="4" s="1"/>
  <c r="B193" i="4" l="1"/>
  <c r="B195" i="4" s="1"/>
  <c r="A191" i="4"/>
  <c r="A192" i="4"/>
  <c r="A193" i="4" l="1"/>
  <c r="B196" i="4"/>
  <c r="A195" i="4"/>
  <c r="B197" i="4"/>
  <c r="A197" i="4" s="1"/>
  <c r="A196" i="4" l="1"/>
  <c r="B198" i="4"/>
  <c r="B199" i="4" l="1"/>
  <c r="A198" i="4"/>
  <c r="B200" i="4"/>
  <c r="B201" i="4" l="1"/>
  <c r="A200" i="4"/>
  <c r="A199" i="4"/>
  <c r="B202" i="4" l="1"/>
  <c r="A201" i="4"/>
  <c r="B203" i="4" l="1"/>
  <c r="A202" i="4"/>
  <c r="B204" i="4" l="1"/>
  <c r="A204" i="4" s="1"/>
  <c r="A203" i="4"/>
  <c r="B205" i="4"/>
  <c r="B206" i="4" l="1"/>
  <c r="A205" i="4"/>
  <c r="B207" i="4" l="1"/>
  <c r="A206" i="4"/>
  <c r="B208" i="4" l="1"/>
  <c r="A207" i="4"/>
  <c r="B209" i="4" l="1"/>
  <c r="A208" i="4"/>
  <c r="B210" i="4" l="1"/>
  <c r="A209" i="4"/>
  <c r="B211" i="4"/>
  <c r="B213" i="4" s="1"/>
  <c r="A213" i="4" s="1"/>
  <c r="B212" i="4" l="1"/>
  <c r="A210" i="4"/>
  <c r="A211" i="4"/>
  <c r="B214" i="4" l="1"/>
  <c r="A212" i="4"/>
  <c r="A214" i="4" l="1"/>
  <c r="B215" i="4"/>
  <c r="A215" i="4" l="1"/>
  <c r="B216" i="4"/>
  <c r="B217" i="4" l="1"/>
  <c r="A216" i="4"/>
  <c r="A217" i="4" l="1"/>
  <c r="B218" i="4"/>
  <c r="B219" i="4" l="1"/>
  <c r="A218" i="4"/>
  <c r="A219" i="4" l="1"/>
  <c r="B220" i="4"/>
  <c r="B221" i="4" l="1"/>
  <c r="A221" i="4" s="1"/>
  <c r="A220" i="4"/>
  <c r="B222" i="4"/>
  <c r="B223" i="4" l="1"/>
  <c r="A222" i="4"/>
  <c r="B224" i="4" l="1"/>
  <c r="A223" i="4"/>
  <c r="B225" i="4" l="1"/>
  <c r="A224" i="4"/>
  <c r="B227" i="4" l="1"/>
  <c r="B229" i="4" s="1"/>
  <c r="A225" i="4"/>
  <c r="B226" i="4"/>
  <c r="B228" i="4" l="1"/>
  <c r="A227" i="4"/>
  <c r="A226" i="4"/>
  <c r="A229" i="4"/>
  <c r="B230" i="4" l="1"/>
  <c r="A228" i="4"/>
  <c r="A230" i="4" l="1"/>
  <c r="B231" i="4"/>
  <c r="B232" i="4" l="1"/>
  <c r="A231" i="4"/>
  <c r="B233" i="4" l="1"/>
  <c r="A232" i="4"/>
  <c r="B234" i="4" l="1"/>
  <c r="A233" i="4"/>
  <c r="B236" i="4" l="1"/>
  <c r="B238" i="4" s="1"/>
  <c r="A234" i="4"/>
  <c r="B235" i="4"/>
  <c r="B237" i="4" l="1"/>
  <c r="A235" i="4"/>
  <c r="A236" i="4"/>
  <c r="A238" i="4"/>
  <c r="B240" i="4"/>
  <c r="A240" i="4" s="1"/>
  <c r="B239" i="4" l="1"/>
  <c r="A237" i="4"/>
  <c r="B241" i="4" l="1"/>
  <c r="A239" i="4"/>
  <c r="A241" i="4" l="1"/>
  <c r="B242" i="4"/>
  <c r="B243" i="4" l="1"/>
  <c r="A242" i="4"/>
  <c r="B244" i="4" l="1"/>
  <c r="A243" i="4"/>
  <c r="B246" i="4" l="1"/>
  <c r="B248" i="4" s="1"/>
  <c r="B245" i="4"/>
  <c r="A244" i="4"/>
  <c r="A248" i="4" l="1"/>
  <c r="B250" i="4"/>
  <c r="A250" i="4" s="1"/>
  <c r="A246" i="4"/>
  <c r="B247" i="4"/>
  <c r="A245" i="4"/>
  <c r="B249" i="4" l="1"/>
  <c r="A247" i="4"/>
  <c r="A249" i="4" l="1"/>
  <c r="B251" i="4"/>
  <c r="B252" i="4" l="1"/>
  <c r="A251" i="4"/>
  <c r="B253" i="4" l="1"/>
  <c r="A252" i="4"/>
  <c r="A253" i="4" l="1"/>
  <c r="B254" i="4"/>
  <c r="B255" i="4" l="1"/>
  <c r="A254" i="4"/>
  <c r="B256" i="4" l="1"/>
  <c r="A255" i="4"/>
  <c r="B258" i="4" l="1"/>
  <c r="A256" i="4"/>
  <c r="B257" i="4"/>
  <c r="A258" i="4" l="1"/>
  <c r="B259" i="4"/>
  <c r="A257" i="4"/>
  <c r="B260" i="4" l="1"/>
  <c r="A259" i="4"/>
  <c r="B261" i="4" l="1"/>
  <c r="A260" i="4"/>
  <c r="A261" i="4" l="1"/>
  <c r="B262" i="4"/>
  <c r="B263" i="4" l="1"/>
  <c r="A262" i="4"/>
  <c r="B265" i="4" l="1"/>
  <c r="B267" i="4" s="1"/>
  <c r="A267" i="4" s="1"/>
  <c r="B264" i="4"/>
  <c r="A263" i="4"/>
  <c r="A265" i="4" l="1"/>
  <c r="B266" i="4"/>
  <c r="A264" i="4"/>
  <c r="A266" i="4" l="1"/>
  <c r="B268" i="4"/>
  <c r="A268" i="4" l="1"/>
  <c r="B269" i="4"/>
  <c r="B270" i="4" l="1"/>
  <c r="A269" i="4"/>
  <c r="B271" i="4" l="1"/>
  <c r="A270" i="4"/>
  <c r="A271" i="4" l="1"/>
  <c r="B272" i="4"/>
  <c r="B273" i="4" l="1"/>
  <c r="A272" i="4"/>
  <c r="B274" i="4" l="1"/>
  <c r="A273" i="4"/>
  <c r="B275" i="4" l="1"/>
  <c r="A275" i="4" s="1"/>
  <c r="B276" i="4"/>
  <c r="A276" i="4" s="1"/>
  <c r="B277" i="4"/>
  <c r="A274" i="4"/>
  <c r="B278" i="4" l="1"/>
  <c r="A277" i="4"/>
  <c r="A278" i="4" l="1"/>
  <c r="B279" i="4"/>
  <c r="A279" i="4" l="1"/>
  <c r="B280" i="4"/>
  <c r="B281" i="4" l="1"/>
  <c r="A280" i="4"/>
  <c r="A281" i="4" l="1"/>
  <c r="B282" i="4"/>
  <c r="B283" i="4" l="1"/>
  <c r="A282" i="4"/>
  <c r="B284" i="4" l="1"/>
  <c r="A284" i="4" s="1"/>
  <c r="B285" i="4"/>
  <c r="A283" i="4"/>
  <c r="A285" i="4" l="1"/>
  <c r="B286" i="4"/>
  <c r="A286" i="4" l="1"/>
  <c r="B287" i="4"/>
  <c r="B288" i="4" l="1"/>
  <c r="A287" i="4"/>
  <c r="B290" i="4" l="1"/>
  <c r="B292" i="4" s="1"/>
  <c r="A292" i="4" s="1"/>
  <c r="B289" i="4"/>
  <c r="A288" i="4"/>
  <c r="B291" i="4" l="1"/>
  <c r="A289" i="4"/>
  <c r="A290" i="4"/>
  <c r="A291" i="4" l="1"/>
  <c r="B293" i="4"/>
  <c r="B294" i="4" l="1"/>
  <c r="A293" i="4"/>
  <c r="B295" i="4" l="1"/>
  <c r="A294" i="4"/>
  <c r="B296" i="4" l="1"/>
  <c r="A295" i="4"/>
  <c r="B297" i="4" l="1"/>
  <c r="B298" i="4" s="1"/>
  <c r="A298" i="4" s="1"/>
  <c r="A296" i="4"/>
  <c r="A297" i="4" l="1"/>
  <c r="B299" i="4" l="1"/>
  <c r="B300" i="4" l="1"/>
  <c r="A299" i="4"/>
  <c r="A300" i="4" l="1"/>
  <c r="B301" i="4"/>
  <c r="A301" i="4" l="1"/>
  <c r="B302" i="4"/>
  <c r="B303" i="4"/>
  <c r="B304" i="4" l="1"/>
  <c r="A302" i="4"/>
  <c r="A303" i="4"/>
  <c r="B305" i="4" l="1"/>
  <c r="A304" i="4"/>
  <c r="B306" i="4" l="1"/>
  <c r="A305" i="4"/>
  <c r="B308" i="4" l="1"/>
  <c r="A306" i="4"/>
  <c r="B307" i="4"/>
  <c r="B311" i="4" l="1"/>
  <c r="A311" i="4" s="1"/>
  <c r="B310" i="4"/>
  <c r="A310" i="4" s="1"/>
  <c r="A307" i="4"/>
  <c r="B309" i="4"/>
  <c r="A308" i="4"/>
  <c r="A309" i="4" l="1"/>
  <c r="B312" i="4"/>
  <c r="B313" i="4" l="1"/>
  <c r="B314" i="4" s="1"/>
  <c r="A312" i="4"/>
  <c r="A314" i="4" l="1"/>
  <c r="B315" i="4"/>
  <c r="A315" i="4" s="1"/>
  <c r="A313" i="4"/>
  <c r="B316" i="4" l="1"/>
  <c r="B317" i="4" l="1"/>
  <c r="A316" i="4"/>
  <c r="A317" i="4" l="1"/>
  <c r="B318" i="4"/>
  <c r="B319" i="4" s="1"/>
  <c r="B321" i="4" s="1"/>
  <c r="A321" i="4" s="1"/>
  <c r="B320" i="4" l="1"/>
  <c r="A318" i="4"/>
  <c r="A319" i="4"/>
  <c r="B322" i="4" l="1"/>
  <c r="A320" i="4"/>
  <c r="B323" i="4" l="1"/>
  <c r="A322" i="4"/>
  <c r="A323" i="4" l="1"/>
  <c r="B324" i="4"/>
  <c r="B325" i="4" s="1"/>
  <c r="A325" i="4" s="1"/>
  <c r="A324" i="4" l="1"/>
  <c r="B326" i="4" l="1"/>
  <c r="A326" i="4" l="1"/>
  <c r="B327" i="4"/>
  <c r="B329" i="4" l="1"/>
  <c r="B328" i="4"/>
  <c r="A327" i="4"/>
  <c r="A328" i="4" l="1"/>
  <c r="B330" i="4"/>
  <c r="A330" i="4" s="1"/>
  <c r="A329" i="4"/>
  <c r="B331" i="4"/>
  <c r="A334" i="4" s="1"/>
  <c r="A331" i="4" l="1"/>
  <c r="B332" i="4"/>
  <c r="B333" i="4" l="1"/>
  <c r="A332" i="4"/>
  <c r="A333" i="4" l="1"/>
  <c r="B335" i="4"/>
  <c r="B336" i="4" s="1"/>
  <c r="B337" i="4" l="1"/>
  <c r="A336" i="4"/>
  <c r="A335" i="4"/>
  <c r="A337" i="4" l="1"/>
  <c r="B338" i="4"/>
  <c r="B339" i="4" s="1"/>
  <c r="A339" i="4" s="1"/>
  <c r="A338" i="4" l="1"/>
  <c r="B340" i="4"/>
  <c r="B341" i="4" l="1"/>
  <c r="A340" i="4"/>
  <c r="A341" i="4" l="1"/>
  <c r="B342" i="4"/>
  <c r="B343" i="4" s="1"/>
  <c r="A343" i="4" s="1"/>
  <c r="B344" i="4" l="1"/>
  <c r="A342" i="4"/>
  <c r="A344" i="4" l="1"/>
  <c r="B345" i="4"/>
  <c r="A345" i="4" l="1"/>
  <c r="B346" i="4"/>
  <c r="B347" i="4"/>
  <c r="B349" i="4" s="1"/>
  <c r="A349" i="4" s="1"/>
  <c r="A347" i="4" l="1"/>
  <c r="B348" i="4"/>
  <c r="A346" i="4"/>
  <c r="B350" i="4" l="1"/>
  <c r="A348" i="4"/>
  <c r="B351" i="4" l="1"/>
  <c r="A350" i="4"/>
  <c r="B354" i="4" l="1"/>
  <c r="A351" i="4"/>
  <c r="B353" i="4"/>
  <c r="A354" i="4" s="1"/>
  <c r="B352" i="4"/>
  <c r="B355" i="4" l="1"/>
  <c r="A352" i="4"/>
  <c r="A353" i="4"/>
  <c r="B356" i="4" l="1"/>
  <c r="A355" i="4"/>
  <c r="B357" i="4" l="1"/>
  <c r="A361" i="4" s="1"/>
  <c r="A356" i="4"/>
  <c r="B358" i="4" l="1"/>
  <c r="A357" i="4"/>
  <c r="B359" i="4" l="1"/>
  <c r="A359" i="4" s="1"/>
  <c r="B360" i="4"/>
  <c r="A358" i="4"/>
  <c r="A360" i="4" l="1"/>
  <c r="B362" i="4"/>
  <c r="A362" i="4" l="1"/>
  <c r="B363" i="4"/>
  <c r="B364" i="4" s="1"/>
  <c r="A364" i="4" s="1"/>
  <c r="A363" i="4" l="1"/>
  <c r="B365" i="4" l="1"/>
  <c r="A365" i="4" l="1"/>
  <c r="B366" i="4"/>
  <c r="B367" i="4" l="1"/>
  <c r="A366" i="4"/>
  <c r="B368" i="4" l="1"/>
  <c r="A367" i="4"/>
  <c r="A368" i="4" l="1"/>
  <c r="B369" i="4"/>
  <c r="B370" i="4" l="1"/>
  <c r="A369" i="4"/>
  <c r="B371" i="4" l="1"/>
  <c r="A370" i="4"/>
  <c r="A371" i="4" l="1"/>
  <c r="B372" i="4"/>
  <c r="A372" i="4" l="1"/>
  <c r="B373" i="4"/>
  <c r="B374" i="4" l="1"/>
  <c r="A373" i="4"/>
  <c r="B375" i="4" l="1"/>
  <c r="A375" i="4" s="1"/>
  <c r="A374" i="4"/>
  <c r="B376" i="4"/>
  <c r="B377" i="4" l="1"/>
  <c r="A376" i="4"/>
  <c r="B378" i="4" l="1"/>
  <c r="A377" i="4"/>
  <c r="A378" i="4" l="1"/>
  <c r="B379" i="4"/>
  <c r="B380" i="4" l="1"/>
  <c r="A379" i="4"/>
  <c r="B381" i="4"/>
  <c r="B383" i="4" s="1"/>
  <c r="A383" i="4" s="1"/>
  <c r="A381" i="4" l="1"/>
  <c r="B382" i="4"/>
  <c r="A380" i="4"/>
  <c r="B384" i="4" l="1"/>
  <c r="A382" i="4"/>
  <c r="A384" i="4" l="1"/>
  <c r="B385" i="4"/>
  <c r="A385" i="4" l="1"/>
  <c r="B386" i="4"/>
  <c r="B387" i="4" l="1"/>
  <c r="A386" i="4"/>
  <c r="B388" i="4" l="1"/>
  <c r="A387" i="4"/>
  <c r="A388" i="4" l="1"/>
  <c r="B389" i="4"/>
  <c r="B390" i="4" l="1"/>
  <c r="A389" i="4"/>
  <c r="A390" i="4" l="1"/>
</calcChain>
</file>

<file path=xl/sharedStrings.xml><?xml version="1.0" encoding="utf-8"?>
<sst xmlns="http://schemas.openxmlformats.org/spreadsheetml/2006/main" count="2026" uniqueCount="407">
  <si>
    <t>Check</t>
  </si>
  <si>
    <t>Datum</t>
  </si>
  <si>
    <t>Runde</t>
  </si>
  <si>
    <t>wo ?</t>
  </si>
  <si>
    <t>Zeit</t>
  </si>
  <si>
    <t>Nennterm.</t>
  </si>
  <si>
    <t xml:space="preserve">Team </t>
  </si>
  <si>
    <t>Trio</t>
  </si>
  <si>
    <t>MixedTrio</t>
  </si>
  <si>
    <t>HtH 4-er</t>
  </si>
  <si>
    <t>HtH 6-er</t>
  </si>
  <si>
    <t>CUP</t>
  </si>
  <si>
    <t>EzDoMixed</t>
  </si>
  <si>
    <t>Jugend</t>
  </si>
  <si>
    <t>Senioren</t>
  </si>
  <si>
    <t>Special</t>
  </si>
  <si>
    <t>Turnier</t>
  </si>
  <si>
    <t>Div</t>
  </si>
  <si>
    <t>Normung der Schreibweise</t>
  </si>
  <si>
    <t>Team Liga</t>
  </si>
  <si>
    <t>Buchstaben immer groß</t>
  </si>
  <si>
    <t>WLD</t>
  </si>
  <si>
    <t>Salzburger Bowling Festspiele</t>
  </si>
  <si>
    <t>Salzburg</t>
  </si>
  <si>
    <t>WLH</t>
  </si>
  <si>
    <t>Nur 1 Liga = z.B. DA1 oder H1, H2, H4</t>
  </si>
  <si>
    <t>H2LL</t>
  </si>
  <si>
    <t>Bei gemischter Liga nur 1KL, 2KL etc.</t>
  </si>
  <si>
    <t>DA1</t>
  </si>
  <si>
    <t>H1</t>
  </si>
  <si>
    <t xml:space="preserve">H2 </t>
  </si>
  <si>
    <t>NENNTAG VEREINE an LVWB STM DOPPEL QUALI</t>
  </si>
  <si>
    <t>Trio Liga</t>
  </si>
  <si>
    <t>1</t>
  </si>
  <si>
    <t>Plus</t>
  </si>
  <si>
    <t>H1A</t>
  </si>
  <si>
    <t>H1B</t>
  </si>
  <si>
    <t>NENNTAG VEREINE an LVWB ÖM SENIOREN EINZEL QUALI</t>
  </si>
  <si>
    <t>H2A</t>
  </si>
  <si>
    <t>H2B</t>
  </si>
  <si>
    <t>Mixed</t>
  </si>
  <si>
    <t>Qualifikation STM Doppel</t>
  </si>
  <si>
    <t>Cumberland</t>
  </si>
  <si>
    <t>MT1</t>
  </si>
  <si>
    <t>MT2</t>
  </si>
  <si>
    <t>MT3</t>
  </si>
  <si>
    <t>4-er Liga</t>
  </si>
  <si>
    <t>Special League</t>
  </si>
  <si>
    <t>1KL</t>
  </si>
  <si>
    <t>2KL</t>
  </si>
  <si>
    <t>Qualifikation ÖM Senioren Einzel</t>
  </si>
  <si>
    <t>6-er Liga</t>
  </si>
  <si>
    <t>Team</t>
  </si>
  <si>
    <t>H2</t>
  </si>
  <si>
    <t>2</t>
  </si>
  <si>
    <t>Gesamt</t>
  </si>
  <si>
    <t>WLD,H2LL</t>
  </si>
  <si>
    <t>3</t>
  </si>
  <si>
    <t>NENNTAG VEREINE an LVWB ÖM SENIOREN DOPPEL QUALI</t>
  </si>
  <si>
    <t>Qualifikation ÖM Senioren Doppel</t>
  </si>
  <si>
    <t>ERSTMELDUNG LVWB an ÖSKB BLM JUGEND</t>
  </si>
  <si>
    <t>ERSTMELDUNG LVWB an ÖSKB ÖM SENIOREN DOPPEL</t>
  </si>
  <si>
    <t>Tag1</t>
  </si>
  <si>
    <t>Tag2</t>
  </si>
  <si>
    <t>ERSTMELDUNG LVWB an ÖSKB STM DOPPEL</t>
  </si>
  <si>
    <t>NENNTAG LVWB an ÖSKB BLM JUGEND</t>
  </si>
  <si>
    <t>NENNTAG LVWB an ÖSKB ÖM SENIOREN DOPPEL</t>
  </si>
  <si>
    <t>SF</t>
  </si>
  <si>
    <t>Det.lt.ÖSKB</t>
  </si>
  <si>
    <t>Fin</t>
  </si>
  <si>
    <t>4</t>
  </si>
  <si>
    <t>Mixed Trio</t>
  </si>
  <si>
    <t>NENNTAG LVWB an ÖSKB STM DOPPEL</t>
  </si>
  <si>
    <t>Bundesländermeisterschaften Jugend</t>
  </si>
  <si>
    <t>Innsbruck</t>
  </si>
  <si>
    <t>Damen</t>
  </si>
  <si>
    <t>Herren</t>
  </si>
  <si>
    <t>Strike &amp; Spare Weber Style Turnier</t>
  </si>
  <si>
    <t xml:space="preserve">NENNTAG VEREINE an LVWB RANGLISTEN EINZEL </t>
  </si>
  <si>
    <t>Weihnachtsturnier Senioren</t>
  </si>
  <si>
    <t>Ranglisten Einzel</t>
  </si>
  <si>
    <t>Weihnachtsferien</t>
  </si>
  <si>
    <t>ERSTMELDUNG LVWB an ÖSKB ÖSTERREICHISCHER CUP</t>
  </si>
  <si>
    <t>Drei Königsturnier in Linz</t>
  </si>
  <si>
    <t>Qualifikation Österreichischer Cup</t>
  </si>
  <si>
    <t>DA1,H2</t>
  </si>
  <si>
    <t>7</t>
  </si>
  <si>
    <t>NENNTAG LVWB an ÖSKB ÖSTERREICHISCHER CUP</t>
  </si>
  <si>
    <t>NENNTAG VEREINE an LVWB WM SENIOREN MIXED</t>
  </si>
  <si>
    <t>Berti Lang Challenge</t>
  </si>
  <si>
    <t>Österreichischer Cup 1/8 und 1/4 Finale</t>
  </si>
  <si>
    <t>Österreichischer Cup Semifinale und Finale</t>
  </si>
  <si>
    <t>WM Senioren Mixed</t>
  </si>
  <si>
    <t>Bowlingsportabzeichen</t>
  </si>
  <si>
    <t>Peter Partsch Gedenkturnier</t>
  </si>
  <si>
    <t>WM Senioren Einzel</t>
  </si>
  <si>
    <t xml:space="preserve">Mixed Trio </t>
  </si>
  <si>
    <t>12</t>
  </si>
  <si>
    <t>NENNTAG VEREINE an LVWB WM SENIOREN DOPPEL</t>
  </si>
  <si>
    <t>WM Senioren Doppel</t>
  </si>
  <si>
    <t xml:space="preserve">N E N N T A G E </t>
  </si>
  <si>
    <t>Nenntag LVWB Staatsmeisterschaft Doppel Quali</t>
  </si>
  <si>
    <t>Nenntag LVWB ÖM Senioren Einzel Quali</t>
  </si>
  <si>
    <t>Nenntag LVWB ÖM Senioren Doppel Quali</t>
  </si>
  <si>
    <t>Nenntag LVWB Ranglisten Doppel</t>
  </si>
  <si>
    <t>Nenntag LVWB BLM Jugend</t>
  </si>
  <si>
    <t>Nenntag LVWB Ranglisten Einzel</t>
  </si>
  <si>
    <t>Nenntag LVWB WM Senioren Mixed Quali</t>
  </si>
  <si>
    <t xml:space="preserve">Nenntag LVWB Staatsmeisterschaft Einzel Quali </t>
  </si>
  <si>
    <t xml:space="preserve">Nenntag LVWB ÖM Mixed Quali </t>
  </si>
  <si>
    <t>Nenntag LVWB Bowlingsportabzeichen</t>
  </si>
  <si>
    <t>Mi</t>
  </si>
  <si>
    <t>Nenntag LVWB WM Senioren Einzel Quali</t>
  </si>
  <si>
    <t>Wiener Nenntag LVWB ÖM Jugend Einzel und Doppel</t>
  </si>
  <si>
    <t>Nenntag LVWB Ranglisten Mixed</t>
  </si>
  <si>
    <t>Nenntag LVWB WM Senioren Doppel Quali</t>
  </si>
  <si>
    <t>Trio Klassen</t>
  </si>
  <si>
    <t>Halle</t>
  </si>
  <si>
    <t>Bahnen</t>
  </si>
  <si>
    <t>Rd.</t>
  </si>
  <si>
    <t>32</t>
  </si>
  <si>
    <t xml:space="preserve"> </t>
  </si>
  <si>
    <t xml:space="preserve">  </t>
  </si>
  <si>
    <t>11:00</t>
  </si>
  <si>
    <t>10</t>
  </si>
  <si>
    <t>Mixed Trio Quali ÖM + WM</t>
  </si>
  <si>
    <t>Mixed Trio ÖM</t>
  </si>
  <si>
    <t>Trio Landesliga</t>
  </si>
  <si>
    <t>Trio STM</t>
  </si>
  <si>
    <t>HtH (4-er &amp; 6-er) Klassen</t>
  </si>
  <si>
    <t>4-er</t>
  </si>
  <si>
    <t>6-er</t>
  </si>
  <si>
    <t>Team Klassen</t>
  </si>
  <si>
    <t>Team Landesliga</t>
  </si>
  <si>
    <t>Team STM</t>
  </si>
  <si>
    <t>Bundesländermeisterschaften Damen</t>
  </si>
  <si>
    <t>B S A</t>
  </si>
  <si>
    <t>BSA</t>
  </si>
  <si>
    <t>C U P</t>
  </si>
  <si>
    <t>Ö-CUP Vorrunde</t>
  </si>
  <si>
    <t>Ö-CUP 1/8 Finale</t>
  </si>
  <si>
    <t>von 16 auf 8</t>
  </si>
  <si>
    <t>Ö-CUP 1/4 Finale</t>
  </si>
  <si>
    <t>von 8 auf 4</t>
  </si>
  <si>
    <t>Ö-CUP Semifinale</t>
  </si>
  <si>
    <t>Ö-CUP Finale</t>
  </si>
  <si>
    <t>Ranglisten</t>
  </si>
  <si>
    <t>Einzel</t>
  </si>
  <si>
    <t>RL-E</t>
  </si>
  <si>
    <t>Ranglisten-Einzel</t>
  </si>
  <si>
    <t>18:00 + 21:00</t>
  </si>
  <si>
    <t>nennungsabhängig</t>
  </si>
  <si>
    <t>Doppel</t>
  </si>
  <si>
    <t>RL-D</t>
  </si>
  <si>
    <t>Ranglisten-Doppel</t>
  </si>
  <si>
    <t>Wr. Meisterschaften Doppel</t>
  </si>
  <si>
    <t>RL-Mixed</t>
  </si>
  <si>
    <t>Ranglisten-Mixed</t>
  </si>
  <si>
    <t>Wr. Meisterschaften Mixed</t>
  </si>
  <si>
    <t>Staatsmeisterschaften</t>
  </si>
  <si>
    <t>Qualifikation STM-Einzel</t>
  </si>
  <si>
    <t>1. Runde</t>
  </si>
  <si>
    <t>10:00 + 14:30</t>
  </si>
  <si>
    <t>2. Runde</t>
  </si>
  <si>
    <t>STM-Einzel</t>
  </si>
  <si>
    <t>Semifinale</t>
  </si>
  <si>
    <t>Finale</t>
  </si>
  <si>
    <t>Qualifikation STM-Doppel</t>
  </si>
  <si>
    <t>STM-Doppel</t>
  </si>
  <si>
    <t>ÖM Mixed</t>
  </si>
  <si>
    <t>Qualifikation ÖM-Mixed</t>
  </si>
  <si>
    <t>ÖM-Mixed</t>
  </si>
  <si>
    <t>WM Einzel + Doppel</t>
  </si>
  <si>
    <t>Wr. Meisterschaften Jugend Einzel + Doppel</t>
  </si>
  <si>
    <t>ÖM Einzel + Doppel</t>
  </si>
  <si>
    <t>ÖM Jugend</t>
  </si>
  <si>
    <t>Tag 1</t>
  </si>
  <si>
    <t>Tag 2</t>
  </si>
  <si>
    <t>Tag 3</t>
  </si>
  <si>
    <t>Bundesländermeisterschaft</t>
  </si>
  <si>
    <t>BLM Jugend</t>
  </si>
  <si>
    <t xml:space="preserve">ÖM Einzel </t>
  </si>
  <si>
    <t>ÖM Senioren Einzel Semifinale</t>
  </si>
  <si>
    <t>A+B+C</t>
  </si>
  <si>
    <t>Details lt.Ausschreibung ÖSKB</t>
  </si>
  <si>
    <t xml:space="preserve">50+/60+ </t>
  </si>
  <si>
    <t>ÖM Senioren Einzel Finale</t>
  </si>
  <si>
    <t>ÖM Doppel</t>
  </si>
  <si>
    <t>ÖM Senioren Doppel Semifinale</t>
  </si>
  <si>
    <t>ÖM Senioren Doppel Finale</t>
  </si>
  <si>
    <t xml:space="preserve">WM Einzel </t>
  </si>
  <si>
    <t>WM Senioren Einzel Finale</t>
  </si>
  <si>
    <t>26</t>
  </si>
  <si>
    <t>WM Doppel</t>
  </si>
  <si>
    <t xml:space="preserve">WM Senioren Doppel Finale </t>
  </si>
  <si>
    <t>A+B</t>
  </si>
  <si>
    <t>18</t>
  </si>
  <si>
    <t>C</t>
  </si>
  <si>
    <t>WM Senioren Doppel Finale</t>
  </si>
  <si>
    <t>WM Mixed</t>
  </si>
  <si>
    <t xml:space="preserve">WM Senioren Mixed Finale </t>
  </si>
  <si>
    <t>A,B,C</t>
  </si>
  <si>
    <t>Sonstiges</t>
  </si>
  <si>
    <t>Muttertag</t>
  </si>
  <si>
    <t>Wiener Cup</t>
  </si>
  <si>
    <t>Jahressportprogramm Landesverband Wien (29) 2021 / 2022</t>
  </si>
  <si>
    <t>NENNTAG VEREINE an LVWB BLM JUGEND</t>
  </si>
  <si>
    <t>Damen A,B &amp; Her.C</t>
  </si>
  <si>
    <t>Herren B,A</t>
  </si>
  <si>
    <t>ÖM 2021 Senioren Doppel</t>
  </si>
  <si>
    <t>FI</t>
  </si>
  <si>
    <t>WLH,H2LL</t>
  </si>
  <si>
    <t>STM 2021 Doppel</t>
  </si>
  <si>
    <t>Herren + Damen</t>
  </si>
  <si>
    <t>5</t>
  </si>
  <si>
    <t>ERSTMELDUNG LVWB an ÖSKB ÖM SENIOREN EINZEL</t>
  </si>
  <si>
    <t>Wiener Meisterschaft Einzel Herren</t>
  </si>
  <si>
    <t>Wiener Meisterschaft Einzel Damen</t>
  </si>
  <si>
    <t>NENNTAG VEREINE an LVWB STM EINZEL QUALI</t>
  </si>
  <si>
    <t xml:space="preserve">NENNTAG VEREINE an LVWB RANGLISTEN DOPPEL </t>
  </si>
  <si>
    <t>NENNTAG LVWB an ÖSKB ÖM SENIOREN EINZEL</t>
  </si>
  <si>
    <t>28.1 bis 6.2 ESC Aalborg</t>
  </si>
  <si>
    <t>6</t>
  </si>
  <si>
    <t>Qualifikation STM Einzel</t>
  </si>
  <si>
    <t>Ranglisten Doppel</t>
  </si>
  <si>
    <t>ERSTMELDUNG LVWB an ÖSKB STM EINZEL</t>
  </si>
  <si>
    <t>ÖM 2022 Senioren Einzel</t>
  </si>
  <si>
    <t>NENNTAG VEREINE an LVWB ÖM MIXED QUALI</t>
  </si>
  <si>
    <t>NENNTAG LVWB an ÖSKB STM EINZEL</t>
  </si>
  <si>
    <t>Qualifikation ÖM Mixed</t>
  </si>
  <si>
    <t>ERSTMELDUNG LVWB an ÖSKB ÖM MIXED</t>
  </si>
  <si>
    <t>8</t>
  </si>
  <si>
    <t>STM 2022 Einzel</t>
  </si>
  <si>
    <t>NENNTAG LVWB an ÖSKB ÖM MIXED</t>
  </si>
  <si>
    <t>Wiener Meisterschaft Doppel</t>
  </si>
  <si>
    <t>9</t>
  </si>
  <si>
    <t>ÖM 2022 Mixed</t>
  </si>
  <si>
    <t>ERSTMELDUNG LVWB an ÖSKB STM TRIO</t>
  </si>
  <si>
    <t>NENNTAG LVWB an ÖSKB ÖM JUGEND</t>
  </si>
  <si>
    <t>Ostern</t>
  </si>
  <si>
    <t xml:space="preserve">NENNTAG VEREINE an LVWB RL MIXED </t>
  </si>
  <si>
    <t>NENNTAG VEREINE an LVWB WM SENIOREN EINZEL</t>
  </si>
  <si>
    <t>NENNTAG LVWB an ÖSKB STM TRIO</t>
  </si>
  <si>
    <t>Mixed Trio (Qualifikation für ÖM)</t>
  </si>
  <si>
    <t>MT1, MT2</t>
  </si>
  <si>
    <t>11</t>
  </si>
  <si>
    <t>Ranglisten Mixed</t>
  </si>
  <si>
    <t>Trio STM 2022</t>
  </si>
  <si>
    <t>Wiener Meisterschaft Mixed</t>
  </si>
  <si>
    <t>13</t>
  </si>
  <si>
    <t>ERSTMELDUNG LVWB an ÖSKB ÖM MIXED TRIO</t>
  </si>
  <si>
    <t>Damen A,B</t>
  </si>
  <si>
    <t>Herren C &amp; Damen C</t>
  </si>
  <si>
    <t>Herren A,B</t>
  </si>
  <si>
    <t>ÖM 2022 Jugend</t>
  </si>
  <si>
    <t>Tag3</t>
  </si>
  <si>
    <t>NENNTAG LVWB an ÖSKB ÖM MIXED TRIO</t>
  </si>
  <si>
    <t>Team STM 2022</t>
  </si>
  <si>
    <t>Team BLMD</t>
  </si>
  <si>
    <t>14</t>
  </si>
  <si>
    <t>Berlin</t>
  </si>
  <si>
    <t>WM Jugend</t>
  </si>
  <si>
    <t>Mixed Trio ÖM 2022</t>
  </si>
  <si>
    <t>24</t>
  </si>
  <si>
    <t>10:00</t>
  </si>
  <si>
    <t xml:space="preserve">Wr.Cup </t>
  </si>
  <si>
    <t>Damen &amp; Herren</t>
  </si>
  <si>
    <t>10:00 + 13:00</t>
  </si>
  <si>
    <t>Wr. Meisterschaften Einzel Herren</t>
  </si>
  <si>
    <t>Wr. Meisterschaften Einzel Damen</t>
  </si>
  <si>
    <t>11:00 + 15:30</t>
  </si>
  <si>
    <t>11:00 + 14:00</t>
  </si>
  <si>
    <t>10:00 + 12:30</t>
  </si>
  <si>
    <t>B+A</t>
  </si>
  <si>
    <t>20</t>
  </si>
  <si>
    <t>NENNTAG VEREINE an LVWB BOWLINGSPORTABZEICHEN</t>
  </si>
  <si>
    <t>NENNTAG VEREINE an LVWB WM JUGEND</t>
  </si>
  <si>
    <t>ESBC Berlin, Deutschland von 18.6.22-26.6.22</t>
  </si>
  <si>
    <t>Nenntag LVWB Wr.Jugendmeisterschaften</t>
  </si>
  <si>
    <t>WLD,WLH</t>
  </si>
  <si>
    <t xml:space="preserve">noch offen </t>
  </si>
  <si>
    <t>Hernalser Schulsporttag ??</t>
  </si>
  <si>
    <t>Tag des Schulsports ??</t>
  </si>
  <si>
    <t>ERSTMELDUNG LVWB an ÖSKB STM TEAM</t>
  </si>
  <si>
    <t>ERSTMELDUNG LVWB an ÖSKB BLMD</t>
  </si>
  <si>
    <t>NENNTAG LVWB an ÖSKB STM TEAM</t>
  </si>
  <si>
    <t>KORREKTURTERMIN JUGEND</t>
  </si>
  <si>
    <t>NENNTAG LVWB an ÖSKB BLMD</t>
  </si>
  <si>
    <t xml:space="preserve"> 3/4</t>
  </si>
  <si>
    <t xml:space="preserve"> 5/6</t>
  </si>
  <si>
    <t xml:space="preserve"> 6/8</t>
  </si>
  <si>
    <t xml:space="preserve"> 8/10</t>
  </si>
  <si>
    <t>10/12</t>
  </si>
  <si>
    <t>3/4</t>
  </si>
  <si>
    <t>5/6</t>
  </si>
  <si>
    <t>6/8</t>
  </si>
  <si>
    <t>8/10</t>
  </si>
  <si>
    <t>Variante mit Covid</t>
  </si>
  <si>
    <t xml:space="preserve"> (spielfrei DA1: Sportunion BC Funk 3)</t>
  </si>
  <si>
    <t xml:space="preserve"> (spielfrei DA1: BSC Phönix)</t>
  </si>
  <si>
    <t xml:space="preserve"> Spielfreie Mannschaften</t>
  </si>
  <si>
    <t>Kommentar</t>
  </si>
  <si>
    <t>Herren 1.Klassen</t>
  </si>
  <si>
    <t>Damen 1.Klasse und Herren 2.Klassen</t>
  </si>
  <si>
    <t>Beide Klassen</t>
  </si>
  <si>
    <t>jeweils 5 Spiele, gleicher Gegner</t>
  </si>
  <si>
    <t xml:space="preserve"> (spielfrei WLD: KSV Unistahl)</t>
  </si>
  <si>
    <t xml:space="preserve"> (spielfrei WLD: Sportunion BC Funk 1)</t>
  </si>
  <si>
    <t xml:space="preserve"> (spielfrei WLD: BC Casino)</t>
  </si>
  <si>
    <t xml:space="preserve"> (spielfrei WLD: BC Strike Power)</t>
  </si>
  <si>
    <t xml:space="preserve"> (spielfrei WLD: Sportunion BC Funk 2)</t>
  </si>
  <si>
    <t>Alle Klassen</t>
  </si>
  <si>
    <t>jeweils 6 Spiele, gleicher Gegner</t>
  </si>
  <si>
    <t>4 Spiele, gleicher Gegner</t>
  </si>
  <si>
    <t>Bei Covid-Verschärfungen ändern sich die</t>
  </si>
  <si>
    <t>Startzeiten auf</t>
  </si>
  <si>
    <t>18:00 und 20:30</t>
  </si>
  <si>
    <t>5 Spiele, gleicher Gegner</t>
  </si>
  <si>
    <t>Finale: 25 Herren, 15 Damen</t>
  </si>
  <si>
    <t>Gespielt wird eine 6-er Serie</t>
  </si>
  <si>
    <t xml:space="preserve">Top 6 Damen und Herren spielen ein </t>
  </si>
  <si>
    <t>Round Robin um den Titel</t>
  </si>
  <si>
    <t>Finale:</t>
  </si>
  <si>
    <t>Top 10 spielen ein Round Robin um</t>
  </si>
  <si>
    <t>den Titel</t>
  </si>
  <si>
    <t>Top 8 spielen ein Round Robin um</t>
  </si>
  <si>
    <t>Top 8 spielen eine 6-er Serie auf</t>
  </si>
  <si>
    <t>Gesamtpins um den Titel</t>
  </si>
  <si>
    <t>H1A,H1B</t>
  </si>
  <si>
    <t>Turnier 60 Jahre 1.ÖBC</t>
  </si>
  <si>
    <r>
      <t xml:space="preserve">Trio </t>
    </r>
    <r>
      <rPr>
        <sz val="16"/>
        <color rgb="FFC00000"/>
        <rFont val="Consolas"/>
        <family val="3"/>
      </rPr>
      <t>(spielfrei WLD: BC Tyrolia 1)</t>
    </r>
  </si>
  <si>
    <r>
      <t xml:space="preserve">Trio </t>
    </r>
    <r>
      <rPr>
        <sz val="16"/>
        <color rgb="FFC00000"/>
        <rFont val="Consolas"/>
        <family val="3"/>
      </rPr>
      <t>(spielfrei WLD: Sportunion BC Funk 1)</t>
    </r>
  </si>
  <si>
    <r>
      <t xml:space="preserve">Trio </t>
    </r>
    <r>
      <rPr>
        <sz val="16"/>
        <color rgb="FFC00000"/>
        <rFont val="Consolas"/>
        <family val="3"/>
      </rPr>
      <t>(spielfrei WLD: BC Casino)</t>
    </r>
  </si>
  <si>
    <r>
      <t xml:space="preserve">Trio </t>
    </r>
    <r>
      <rPr>
        <sz val="16"/>
        <color rgb="FFC00000"/>
        <rFont val="Consolas"/>
        <family val="3"/>
      </rPr>
      <t>(spielfrei WLD: BC Strike Power)</t>
    </r>
  </si>
  <si>
    <r>
      <t xml:space="preserve">Trio </t>
    </r>
    <r>
      <rPr>
        <sz val="16"/>
        <color rgb="FFC00000"/>
        <rFont val="Consolas"/>
        <family val="3"/>
      </rPr>
      <t>(spielfrei WLD: Sportunion BC Funk 2)</t>
    </r>
  </si>
  <si>
    <t>T A G    D E S    S P O R T S</t>
  </si>
  <si>
    <t>ÄNDERUNGSINDEX</t>
  </si>
  <si>
    <t>Spielbeginn Plus 09:00, Cumberland 11:00</t>
  </si>
  <si>
    <t>Mixed-Trio Bewerb auf Plus und Cumberland alternierend aufgeteilt</t>
  </si>
  <si>
    <t xml:space="preserve"> 7/7/5</t>
  </si>
  <si>
    <t xml:space="preserve"> 6/6/4</t>
  </si>
  <si>
    <t xml:space="preserve"> (spielfrei WLD: BC Tyrolia 1)</t>
  </si>
  <si>
    <t xml:space="preserve"> (spielfrei WLD: BC Stadlau)</t>
  </si>
  <si>
    <t xml:space="preserve"> (spielfrei H1: Sportunion BC Funk 2)</t>
  </si>
  <si>
    <t xml:space="preserve"> (spielfrei H1: BC Stadlau 2)</t>
  </si>
  <si>
    <t xml:space="preserve"> (spielfrei DA1: Sportunion BC Funk 2)</t>
  </si>
  <si>
    <t xml:space="preserve"> (spielfrei H1: BBC)</t>
  </si>
  <si>
    <t xml:space="preserve"> (spielfrei DA1: Tyrolia 2)</t>
  </si>
  <si>
    <t xml:space="preserve"> (spielfrei H1: BC Cosmos)</t>
  </si>
  <si>
    <t xml:space="preserve"> (spielfrei H1: BC Weisser Riese)</t>
  </si>
  <si>
    <t xml:space="preserve"> (spielfrei DA1: BC Future - BTA)</t>
  </si>
  <si>
    <t xml:space="preserve"> (spielfrei H1: Pegasus - Kobra 2)</t>
  </si>
  <si>
    <t xml:space="preserve"> (spielfrei H1: BC Etoile 2)</t>
  </si>
  <si>
    <t xml:space="preserve"> (spielfrei H1: BC Vienna Striker)</t>
  </si>
  <si>
    <t>15</t>
  </si>
  <si>
    <t xml:space="preserve"> (spielfrei WLD: KSV Wr.Netze/Unistahl)</t>
  </si>
  <si>
    <t xml:space="preserve"> (spielfrei WLD: BC STP Strike Power)</t>
  </si>
  <si>
    <t>DA1,H1B,H2A,H2B</t>
  </si>
  <si>
    <t>DA1,H1A,H2A,H2B</t>
  </si>
  <si>
    <t>DA1,H2B</t>
  </si>
  <si>
    <t>DA1,H1A,H1B,H2B</t>
  </si>
  <si>
    <t>H1A,H1B,H2A</t>
  </si>
  <si>
    <t>6/6/4</t>
  </si>
  <si>
    <t>7/7/5</t>
  </si>
  <si>
    <r>
      <t xml:space="preserve">Trio </t>
    </r>
    <r>
      <rPr>
        <sz val="16"/>
        <color rgb="FFC00000"/>
        <rFont val="Consolas"/>
        <family val="3"/>
      </rPr>
      <t>(spielfrei WLD: KSV Wr.Netze/Unistahl)</t>
    </r>
  </si>
  <si>
    <r>
      <t xml:space="preserve">Trio </t>
    </r>
    <r>
      <rPr>
        <sz val="16"/>
        <color rgb="FFC00000"/>
        <rFont val="Consolas"/>
        <family val="3"/>
      </rPr>
      <t>(spielfrei WLD: BC Stadlau)</t>
    </r>
  </si>
  <si>
    <r>
      <t xml:space="preserve">Team </t>
    </r>
    <r>
      <rPr>
        <sz val="16"/>
        <color rgb="FFC00000"/>
        <rFont val="Consolas"/>
        <family val="3"/>
      </rPr>
      <t>(spielfrei DA1: BSC Phönix)</t>
    </r>
  </si>
  <si>
    <r>
      <t xml:space="preserve">Team </t>
    </r>
    <r>
      <rPr>
        <sz val="16"/>
        <color rgb="FFC00000"/>
        <rFont val="Consolas"/>
        <family val="3"/>
      </rPr>
      <t>(spielfrei H1: Sportunion BC Funk 2)</t>
    </r>
  </si>
  <si>
    <r>
      <t xml:space="preserve">Team </t>
    </r>
    <r>
      <rPr>
        <sz val="16"/>
        <color rgb="FFC00000"/>
        <rFont val="Consolas"/>
        <family val="3"/>
      </rPr>
      <t>(spielfrei H1: BC Stadlau 2)</t>
    </r>
  </si>
  <si>
    <r>
      <t xml:space="preserve">Team </t>
    </r>
    <r>
      <rPr>
        <sz val="16"/>
        <color rgb="FFC00000"/>
        <rFont val="Consolas"/>
        <family val="3"/>
      </rPr>
      <t>(spielfrei DA1: Sportunion BC Funk 2)</t>
    </r>
  </si>
  <si>
    <r>
      <t xml:space="preserve">Team </t>
    </r>
    <r>
      <rPr>
        <sz val="16"/>
        <color rgb="FFC00000"/>
        <rFont val="Consolas"/>
        <family val="3"/>
      </rPr>
      <t>(spielfrei H1: BBC)</t>
    </r>
  </si>
  <si>
    <r>
      <t xml:space="preserve">Team </t>
    </r>
    <r>
      <rPr>
        <sz val="16"/>
        <color rgb="FFC00000"/>
        <rFont val="Consolas"/>
        <family val="3"/>
      </rPr>
      <t>(spielfrei H1: BC Cosmos)</t>
    </r>
  </si>
  <si>
    <r>
      <t xml:space="preserve">Team </t>
    </r>
    <r>
      <rPr>
        <sz val="16"/>
        <color rgb="FFC00000"/>
        <rFont val="Consolas"/>
        <family val="3"/>
      </rPr>
      <t>(spielfrei DA1: BC Tyrolia 2)</t>
    </r>
  </si>
  <si>
    <r>
      <t xml:space="preserve">Team </t>
    </r>
    <r>
      <rPr>
        <sz val="16"/>
        <color rgb="FFC00000"/>
        <rFont val="Consolas"/>
        <family val="3"/>
      </rPr>
      <t>(spielfrei DA1: Sportunion BC Funk 3)</t>
    </r>
  </si>
  <si>
    <r>
      <t xml:space="preserve">Team </t>
    </r>
    <r>
      <rPr>
        <sz val="16"/>
        <color rgb="FFC00000"/>
        <rFont val="Consolas"/>
        <family val="3"/>
      </rPr>
      <t>(spielfrei H1: BC Weisser Riese)</t>
    </r>
  </si>
  <si>
    <r>
      <t xml:space="preserve">Team </t>
    </r>
    <r>
      <rPr>
        <sz val="16"/>
        <color rgb="FFC00000"/>
        <rFont val="Consolas"/>
        <family val="3"/>
      </rPr>
      <t>(spielfrei DA1: BC Future - BTA)</t>
    </r>
  </si>
  <si>
    <r>
      <t xml:space="preserve">Team </t>
    </r>
    <r>
      <rPr>
        <sz val="16"/>
        <color rgb="FFC00000"/>
        <rFont val="Consolas"/>
        <family val="3"/>
      </rPr>
      <t>(spielfrei H1: BC Pegasus - Kobra 2)</t>
    </r>
  </si>
  <si>
    <r>
      <t xml:space="preserve">Team </t>
    </r>
    <r>
      <rPr>
        <sz val="16"/>
        <color rgb="FFC00000"/>
        <rFont val="Consolas"/>
        <family val="3"/>
      </rPr>
      <t>(spielfrei H1: BC Etoile 2)</t>
    </r>
  </si>
  <si>
    <r>
      <t xml:space="preserve">Team </t>
    </r>
    <r>
      <rPr>
        <sz val="16"/>
        <color rgb="FFC00000"/>
        <rFont val="Consolas"/>
        <family val="3"/>
      </rPr>
      <t>(spielfrei H1: BC Vienna Striker)</t>
    </r>
  </si>
  <si>
    <t>16</t>
  </si>
  <si>
    <t>17</t>
  </si>
  <si>
    <r>
      <t xml:space="preserve">Team </t>
    </r>
    <r>
      <rPr>
        <sz val="16"/>
        <color rgb="FFC00000"/>
        <rFont val="Consolas"/>
        <family val="3"/>
      </rPr>
      <t>(spielfrei WLD: Sportunion BC Funk 1)</t>
    </r>
  </si>
  <si>
    <r>
      <t xml:space="preserve">Team </t>
    </r>
    <r>
      <rPr>
        <sz val="16"/>
        <color rgb="FFC00000"/>
        <rFont val="Consolas"/>
        <family val="3"/>
      </rPr>
      <t>(spielfrei WLD: BC Casino)</t>
    </r>
  </si>
  <si>
    <r>
      <t xml:space="preserve">Team </t>
    </r>
    <r>
      <rPr>
        <sz val="16"/>
        <color rgb="FFC00000"/>
        <rFont val="Consolas"/>
        <family val="3"/>
      </rPr>
      <t>(spielfrei WLD: KSV Wr.Netze/Unistahl)</t>
    </r>
  </si>
  <si>
    <r>
      <t xml:space="preserve">Team </t>
    </r>
    <r>
      <rPr>
        <sz val="16"/>
        <color rgb="FFC00000"/>
        <rFont val="Consolas"/>
        <family val="3"/>
      </rPr>
      <t>(spielfrei WLD: BC STP Strike Power)</t>
    </r>
  </si>
  <si>
    <r>
      <t xml:space="preserve">Team </t>
    </r>
    <r>
      <rPr>
        <sz val="16"/>
        <color rgb="FFC00000"/>
        <rFont val="Consolas"/>
        <family val="3"/>
      </rPr>
      <t>(spielfrei WLD: BC Tyrolia 1)</t>
    </r>
  </si>
  <si>
    <t>5/7</t>
  </si>
  <si>
    <t xml:space="preserve"> 5/7</t>
  </si>
  <si>
    <t>Trios, Trio-Mixed und Teams auf Grund der Mannschaftsmeldungen auf Letztstand gebracht.</t>
  </si>
  <si>
    <t>Spielfreie Mannschaften in den Plan aufgenommen.</t>
  </si>
  <si>
    <t>WM Senioren Einzel den ersten Spieltermin vom 30.4.22 auf 2.5.22 verschoben.</t>
  </si>
  <si>
    <t>Kadersichtung Allgemeine Klasse</t>
  </si>
  <si>
    <t>Kadersichtung Allgemeine Klasse vom 17.-19.9.2021 ergänzt.</t>
  </si>
  <si>
    <r>
      <t xml:space="preserve">Team </t>
    </r>
    <r>
      <rPr>
        <sz val="16"/>
        <color rgb="FFC00000"/>
        <rFont val="Consolas"/>
        <family val="3"/>
      </rPr>
      <t>(spielfrei H1: SC AUA)</t>
    </r>
  </si>
  <si>
    <t xml:space="preserve"> (spielfrei H1: SC AUA)</t>
  </si>
  <si>
    <t>Salzburger Bowling Festspiele von 3.-5.9.21 auf 10.-12.9.21 verschoben</t>
  </si>
  <si>
    <t>bzw. von 1 auf 2 Doppelbahnen</t>
  </si>
  <si>
    <t>Bei Covid-Verschärfungen wird</t>
  </si>
  <si>
    <t>von 1 auf 2 Doppelbahnen geändert</t>
  </si>
  <si>
    <t>Finale: 26 Herren, 16 Damendoppel</t>
  </si>
  <si>
    <t>6 pinstärksten Herrendoppel aus Vorrunde</t>
  </si>
  <si>
    <t>spielfrei, 7.vs.26, 8.vs.25 usw.</t>
  </si>
  <si>
    <t>Ab 1/8-Finale Übernahme Tennisraster</t>
  </si>
  <si>
    <t>3-Königs-Turnier in Linz</t>
  </si>
  <si>
    <t>Dadurch gibt es keine spielfreien Tage bei MT2 und es entfallen folgende Termine:</t>
  </si>
  <si>
    <t>18.12.2021 in der Plus, 22.01.2022 in der Cumberland</t>
  </si>
  <si>
    <t>Stadlau zieht Nennung bei Mixed-Trio (MT2) zurück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</si>
</sst>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h:mm"/>
    <numFmt numFmtId="165" formatCode="[$-F800]dddd\,\ mmmm\ dd\,\ yyyy"/>
    <numFmt numFmtId="166" formatCode="[$-C07]ddd"/>
    <numFmt numFmtId="167" formatCode="hh:mm;@"/>
    <numFmt numFmtId="168" formatCode="[$-407]ddd\,\ dd/mm/yy"/>
  </numFmts>
  <fonts count="56" x14ac:knownFonts="1">
    <font>
      <sz val="10"/>
      <name val="Arial"/>
    </font>
    <font>
      <sz val="10"/>
      <name val="Arial"/>
      <family val="2"/>
    </font>
    <font>
      <sz val="10"/>
      <name val="Consolas"/>
      <family val="3"/>
    </font>
    <font>
      <b/>
      <sz val="24"/>
      <color theme="0"/>
      <name val="Consolas"/>
      <family val="3"/>
    </font>
    <font>
      <b/>
      <sz val="28"/>
      <color indexed="9"/>
      <name val="Consolas"/>
      <family val="3"/>
    </font>
    <font>
      <sz val="24"/>
      <color indexed="8"/>
      <name val="Consolas"/>
      <family val="3"/>
    </font>
    <font>
      <b/>
      <sz val="24"/>
      <color indexed="8"/>
      <name val="Consolas"/>
      <family val="3"/>
    </font>
    <font>
      <b/>
      <sz val="16"/>
      <color rgb="FFFF0000"/>
      <name val="Consolas"/>
      <family val="3"/>
    </font>
    <font>
      <b/>
      <sz val="24"/>
      <color rgb="FFC00000"/>
      <name val="Consolas"/>
      <family val="3"/>
    </font>
    <font>
      <sz val="20"/>
      <color indexed="8"/>
      <name val="Consolas"/>
      <family val="3"/>
    </font>
    <font>
      <b/>
      <sz val="24"/>
      <color rgb="FFFF0000"/>
      <name val="Consolas"/>
      <family val="3"/>
    </font>
    <font>
      <b/>
      <sz val="24"/>
      <color indexed="17"/>
      <name val="Consolas"/>
      <family val="3"/>
    </font>
    <font>
      <sz val="24"/>
      <color indexed="17"/>
      <name val="Consolas"/>
      <family val="3"/>
    </font>
    <font>
      <sz val="16"/>
      <color rgb="FFFF0000"/>
      <name val="Consolas"/>
      <family val="3"/>
    </font>
    <font>
      <b/>
      <sz val="22"/>
      <name val="Consolas"/>
      <family val="3"/>
    </font>
    <font>
      <sz val="20"/>
      <name val="Consolas"/>
      <family val="3"/>
    </font>
    <font>
      <b/>
      <sz val="24"/>
      <color indexed="9"/>
      <name val="Consolas"/>
      <family val="3"/>
    </font>
    <font>
      <sz val="24"/>
      <name val="Consolas"/>
      <family val="3"/>
    </font>
    <font>
      <b/>
      <sz val="18"/>
      <color rgb="FFFF0000"/>
      <name val="Consolas"/>
      <family val="3"/>
    </font>
    <font>
      <b/>
      <sz val="24"/>
      <name val="Consolas"/>
      <family val="3"/>
    </font>
    <font>
      <b/>
      <sz val="26"/>
      <color rgb="FFFF0000"/>
      <name val="Consolas"/>
      <family val="3"/>
    </font>
    <font>
      <sz val="24"/>
      <color indexed="9"/>
      <name val="Consolas"/>
      <family val="3"/>
    </font>
    <font>
      <b/>
      <sz val="20"/>
      <color indexed="8"/>
      <name val="Consolas"/>
      <family val="3"/>
    </font>
    <font>
      <b/>
      <sz val="16"/>
      <color rgb="FFC00000"/>
      <name val="Consolas"/>
      <family val="3"/>
    </font>
    <font>
      <b/>
      <sz val="20"/>
      <color theme="0"/>
      <name val="Consolas"/>
      <family val="3"/>
    </font>
    <font>
      <b/>
      <sz val="36"/>
      <name val="Consolas"/>
      <family val="3"/>
    </font>
    <font>
      <b/>
      <sz val="28"/>
      <name val="Consolas"/>
      <family val="3"/>
    </font>
    <font>
      <sz val="16"/>
      <name val="Consolas"/>
      <family val="3"/>
    </font>
    <font>
      <b/>
      <sz val="16"/>
      <name val="Consolas"/>
      <family val="3"/>
    </font>
    <font>
      <b/>
      <sz val="22"/>
      <color rgb="FFC00000"/>
      <name val="Consolas"/>
      <family val="3"/>
    </font>
    <font>
      <sz val="22"/>
      <name val="Consolas"/>
      <family val="3"/>
    </font>
    <font>
      <sz val="12"/>
      <name val="Consolas"/>
      <family val="3"/>
    </font>
    <font>
      <b/>
      <sz val="20"/>
      <name val="Consolas"/>
      <family val="3"/>
    </font>
    <font>
      <sz val="12"/>
      <color indexed="8"/>
      <name val="Consolas"/>
      <family val="3"/>
    </font>
    <font>
      <sz val="16"/>
      <color indexed="8"/>
      <name val="Consolas"/>
      <family val="3"/>
    </font>
    <font>
      <sz val="10"/>
      <color indexed="8"/>
      <name val="Consolas"/>
      <family val="3"/>
    </font>
    <font>
      <sz val="14"/>
      <name val="Consolas"/>
      <family val="3"/>
    </font>
    <font>
      <sz val="22"/>
      <color indexed="8"/>
      <name val="Consolas"/>
      <family val="3"/>
    </font>
    <font>
      <b/>
      <u/>
      <sz val="22"/>
      <color rgb="FFC00000"/>
      <name val="Consolas"/>
      <family val="3"/>
    </font>
    <font>
      <b/>
      <sz val="22"/>
      <color indexed="8"/>
      <name val="Consolas"/>
      <family val="3"/>
    </font>
    <font>
      <u/>
      <sz val="22"/>
      <color rgb="FFC00000"/>
      <name val="Consolas"/>
      <family val="3"/>
    </font>
    <font>
      <b/>
      <sz val="20"/>
      <color rgb="FFC00000"/>
      <name val="Consolas"/>
      <family val="3"/>
    </font>
    <font>
      <sz val="36"/>
      <name val="Consolas"/>
      <family val="3"/>
    </font>
    <font>
      <b/>
      <sz val="14"/>
      <name val="Consolas"/>
      <family val="3"/>
    </font>
    <font>
      <sz val="16"/>
      <color rgb="FF0070C0"/>
      <name val="Consolas"/>
      <family val="3"/>
    </font>
    <font>
      <b/>
      <sz val="16"/>
      <color rgb="FF00B050"/>
      <name val="Consolas"/>
      <family val="3"/>
    </font>
    <font>
      <b/>
      <sz val="26"/>
      <name val="Consolas"/>
      <family val="3"/>
    </font>
    <font>
      <b/>
      <sz val="16"/>
      <color indexed="10"/>
      <name val="Consolas"/>
      <family val="3"/>
    </font>
    <font>
      <sz val="24"/>
      <color rgb="FFFF0000"/>
      <name val="Consolas"/>
      <family val="3"/>
    </font>
    <font>
      <b/>
      <sz val="24"/>
      <color rgb="FF92D050"/>
      <name val="Consolas"/>
      <family val="3"/>
    </font>
    <font>
      <b/>
      <sz val="20"/>
      <color rgb="FFFF0000"/>
      <name val="Consolas"/>
      <family val="3"/>
    </font>
    <font>
      <b/>
      <sz val="22"/>
      <color rgb="FFFF0000"/>
      <name val="Consolas"/>
      <family val="3"/>
    </font>
    <font>
      <b/>
      <sz val="16"/>
      <color theme="1"/>
      <name val="Consolas"/>
      <family val="3"/>
    </font>
    <font>
      <sz val="16"/>
      <color theme="1"/>
      <name val="Consolas"/>
      <family val="3"/>
    </font>
    <font>
      <sz val="16"/>
      <color rgb="FFC00000"/>
      <name val="Consolas"/>
      <family val="3"/>
    </font>
    <font>
      <sz val="24"/>
      <color rgb="FF3333FF"/>
      <name val="Consolas"/>
      <family val="3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165" fontId="4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20" fontId="6" fillId="0" borderId="0" xfId="0" applyNumberFormat="1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vertical="center"/>
    </xf>
    <xf numFmtId="164" fontId="16" fillId="3" borderId="0" xfId="0" applyNumberFormat="1" applyFont="1" applyFill="1" applyBorder="1" applyAlignment="1">
      <alignment horizontal="right" vertical="center"/>
    </xf>
    <xf numFmtId="164" fontId="21" fillId="3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" fillId="8" borderId="0" xfId="0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right" vertical="center"/>
    </xf>
    <xf numFmtId="164" fontId="3" fillId="8" borderId="0" xfId="0" applyNumberFormat="1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right" vertical="center"/>
    </xf>
    <xf numFmtId="164" fontId="3" fillId="9" borderId="0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right" vertical="center"/>
    </xf>
    <xf numFmtId="164" fontId="3" fillId="7" borderId="0" xfId="0" applyNumberFormat="1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vertical="center"/>
    </xf>
    <xf numFmtId="164" fontId="16" fillId="2" borderId="0" xfId="0" applyNumberFormat="1" applyFont="1" applyFill="1" applyBorder="1" applyAlignment="1">
      <alignment horizontal="left" vertical="center"/>
    </xf>
    <xf numFmtId="164" fontId="16" fillId="4" borderId="0" xfId="0" applyNumberFormat="1" applyFont="1" applyFill="1" applyBorder="1" applyAlignment="1">
      <alignment horizontal="right" vertical="center"/>
    </xf>
    <xf numFmtId="164" fontId="16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164" fontId="16" fillId="7" borderId="0" xfId="0" applyNumberFormat="1" applyFont="1" applyFill="1" applyBorder="1" applyAlignment="1">
      <alignment horizontal="right" vertical="center"/>
    </xf>
    <xf numFmtId="164" fontId="16" fillId="7" borderId="0" xfId="0" applyNumberFormat="1" applyFont="1" applyFill="1" applyBorder="1" applyAlignment="1">
      <alignment vertical="center"/>
    </xf>
    <xf numFmtId="165" fontId="5" fillId="7" borderId="0" xfId="0" applyNumberFormat="1" applyFont="1" applyFill="1" applyBorder="1" applyAlignment="1">
      <alignment horizontal="right" vertical="center"/>
    </xf>
    <xf numFmtId="165" fontId="4" fillId="7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4" fontId="6" fillId="7" borderId="0" xfId="0" applyNumberFormat="1" applyFont="1" applyFill="1" applyBorder="1" applyAlignment="1">
      <alignment horizontal="right" vertical="center"/>
    </xf>
    <xf numFmtId="164" fontId="5" fillId="7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textRotation="90"/>
    </xf>
    <xf numFmtId="0" fontId="28" fillId="12" borderId="1" xfId="0" applyFont="1" applyFill="1" applyBorder="1" applyAlignment="1">
      <alignment horizontal="center" textRotation="90"/>
    </xf>
    <xf numFmtId="0" fontId="28" fillId="13" borderId="1" xfId="0" applyFont="1" applyFill="1" applyBorder="1" applyAlignment="1">
      <alignment horizontal="center" textRotation="90"/>
    </xf>
    <xf numFmtId="0" fontId="28" fillId="14" borderId="1" xfId="0" applyFont="1" applyFill="1" applyBorder="1" applyAlignment="1">
      <alignment horizontal="center" textRotation="90"/>
    </xf>
    <xf numFmtId="0" fontId="28" fillId="15" borderId="1" xfId="0" applyFont="1" applyFill="1" applyBorder="1" applyAlignment="1">
      <alignment horizontal="center" textRotation="90"/>
    </xf>
    <xf numFmtId="0" fontId="28" fillId="16" borderId="1" xfId="0" applyFont="1" applyFill="1" applyBorder="1" applyAlignment="1">
      <alignment horizontal="center" textRotation="90"/>
    </xf>
    <xf numFmtId="0" fontId="28" fillId="6" borderId="1" xfId="0" applyFont="1" applyFill="1" applyBorder="1" applyAlignment="1">
      <alignment horizontal="center" textRotation="90"/>
    </xf>
    <xf numFmtId="165" fontId="4" fillId="2" borderId="0" xfId="1" applyNumberFormat="1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textRotation="90"/>
    </xf>
    <xf numFmtId="0" fontId="28" fillId="18" borderId="1" xfId="0" applyFont="1" applyFill="1" applyBorder="1" applyAlignment="1">
      <alignment horizontal="center" textRotation="90"/>
    </xf>
    <xf numFmtId="0" fontId="41" fillId="0" borderId="0" xfId="0" applyFont="1" applyFill="1" applyBorder="1" applyAlignment="1">
      <alignment vertical="center"/>
    </xf>
    <xf numFmtId="0" fontId="28" fillId="19" borderId="1" xfId="0" applyFont="1" applyFill="1" applyBorder="1" applyAlignment="1">
      <alignment horizontal="center" textRotation="90"/>
    </xf>
    <xf numFmtId="0" fontId="28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vertical="center"/>
    </xf>
    <xf numFmtId="0" fontId="16" fillId="23" borderId="0" xfId="0" applyFont="1" applyFill="1" applyBorder="1" applyAlignment="1">
      <alignment vertical="center"/>
    </xf>
    <xf numFmtId="0" fontId="16" fillId="23" borderId="0" xfId="0" applyFont="1" applyFill="1" applyBorder="1" applyAlignment="1">
      <alignment horizontal="left" vertical="center"/>
    </xf>
    <xf numFmtId="0" fontId="3" fillId="23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24" fillId="11" borderId="2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30" fillId="0" borderId="0" xfId="0" applyFont="1" applyFill="1" applyBorder="1" applyAlignment="1"/>
    <xf numFmtId="0" fontId="26" fillId="0" borderId="2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28" fillId="0" borderId="2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4" fillId="0" borderId="0" xfId="0" applyFont="1" applyFill="1" applyBorder="1" applyAlignment="1"/>
    <xf numFmtId="0" fontId="22" fillId="0" borderId="0" xfId="0" applyFont="1" applyFill="1" applyBorder="1" applyAlignment="1"/>
    <xf numFmtId="0" fontId="2" fillId="0" borderId="0" xfId="0" applyFont="1" applyBorder="1" applyAlignment="1"/>
    <xf numFmtId="0" fontId="30" fillId="0" borderId="0" xfId="0" applyFont="1" applyBorder="1" applyAlignment="1"/>
    <xf numFmtId="0" fontId="27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0" fillId="0" borderId="0" xfId="0" applyAlignment="1"/>
    <xf numFmtId="0" fontId="43" fillId="0" borderId="0" xfId="0" applyFont="1" applyBorder="1" applyAlignment="1">
      <alignment horizontal="left"/>
    </xf>
    <xf numFmtId="165" fontId="36" fillId="0" borderId="0" xfId="0" applyNumberFormat="1" applyFont="1" applyBorder="1" applyAlignment="1">
      <alignment horizontal="right"/>
    </xf>
    <xf numFmtId="0" fontId="28" fillId="24" borderId="1" xfId="0" applyFont="1" applyFill="1" applyBorder="1" applyAlignment="1">
      <alignment horizontal="center" textRotation="90"/>
    </xf>
    <xf numFmtId="166" fontId="28" fillId="7" borderId="1" xfId="0" applyNumberFormat="1" applyFont="1" applyFill="1" applyBorder="1" applyAlignment="1">
      <alignment horizontal="left" vertical="center"/>
    </xf>
    <xf numFmtId="168" fontId="27" fillId="7" borderId="1" xfId="0" applyNumberFormat="1" applyFont="1" applyFill="1" applyBorder="1" applyAlignment="1">
      <alignment horizontal="right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167" fontId="27" fillId="0" borderId="1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7" fillId="13" borderId="1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/>
    </xf>
    <xf numFmtId="0" fontId="44" fillId="7" borderId="1" xfId="0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left" vertical="center"/>
    </xf>
    <xf numFmtId="49" fontId="22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39" fillId="5" borderId="0" xfId="0" applyNumberFormat="1" applyFont="1" applyFill="1" applyBorder="1" applyAlignment="1">
      <alignment horizontal="left" vertical="center"/>
    </xf>
    <xf numFmtId="49" fontId="32" fillId="5" borderId="0" xfId="0" applyNumberFormat="1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27" fillId="19" borderId="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/>
    </xf>
    <xf numFmtId="0" fontId="28" fillId="21" borderId="1" xfId="0" applyFont="1" applyFill="1" applyBorder="1" applyAlignment="1">
      <alignment vertical="center"/>
    </xf>
    <xf numFmtId="0" fontId="27" fillId="21" borderId="1" xfId="0" applyFont="1" applyFill="1" applyBorder="1" applyAlignment="1">
      <alignment vertical="center"/>
    </xf>
    <xf numFmtId="167" fontId="27" fillId="7" borderId="1" xfId="0" applyNumberFormat="1" applyFont="1" applyFill="1" applyBorder="1" applyAlignment="1">
      <alignment horizontal="center" vertical="center"/>
    </xf>
    <xf numFmtId="0" fontId="27" fillId="22" borderId="1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4" fontId="14" fillId="5" borderId="0" xfId="0" applyNumberFormat="1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66" fontId="7" fillId="7" borderId="1" xfId="0" applyNumberFormat="1" applyFont="1" applyFill="1" applyBorder="1" applyAlignment="1">
      <alignment horizontal="left" vertical="center"/>
    </xf>
    <xf numFmtId="168" fontId="13" fillId="7" borderId="1" xfId="0" applyNumberFormat="1" applyFont="1" applyFill="1" applyBorder="1" applyAlignment="1">
      <alignment horizontal="right" vertical="center"/>
    </xf>
    <xf numFmtId="0" fontId="45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left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0" fontId="32" fillId="7" borderId="0" xfId="0" applyFont="1" applyFill="1" applyBorder="1" applyAlignment="1">
      <alignment vertical="center"/>
    </xf>
    <xf numFmtId="20" fontId="27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27" fillId="0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34" fillId="5" borderId="13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5" fontId="27" fillId="0" borderId="7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65" fontId="27" fillId="0" borderId="7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165" fontId="27" fillId="5" borderId="7" xfId="0" applyNumberFormat="1" applyFont="1" applyFill="1" applyBorder="1" applyAlignment="1">
      <alignment horizontal="right" vertical="center"/>
    </xf>
    <xf numFmtId="0" fontId="34" fillId="5" borderId="0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27" fillId="5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165" fontId="27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vertical="center"/>
    </xf>
    <xf numFmtId="0" fontId="27" fillId="17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7" fillId="25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 textRotation="90"/>
    </xf>
    <xf numFmtId="0" fontId="47" fillId="5" borderId="0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29" fillId="7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20" fontId="7" fillId="7" borderId="1" xfId="0" applyNumberFormat="1" applyFont="1" applyFill="1" applyBorder="1" applyAlignment="1">
      <alignment horizontal="center" vertical="center"/>
    </xf>
    <xf numFmtId="49" fontId="2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49" fontId="27" fillId="7" borderId="1" xfId="0" applyNumberFormat="1" applyFont="1" applyFill="1" applyBorder="1" applyAlignment="1">
      <alignment vertical="center"/>
    </xf>
    <xf numFmtId="0" fontId="34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3" fillId="7" borderId="1" xfId="0" applyFont="1" applyFill="1" applyBorder="1" applyAlignment="1">
      <alignment vertical="center"/>
    </xf>
    <xf numFmtId="0" fontId="45" fillId="7" borderId="1" xfId="0" applyFont="1" applyFill="1" applyBorder="1" applyAlignment="1">
      <alignment vertical="center"/>
    </xf>
    <xf numFmtId="0" fontId="27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 applyProtection="1">
      <alignment vertical="center" shrinkToFit="1"/>
      <protection locked="0"/>
    </xf>
    <xf numFmtId="0" fontId="7" fillId="7" borderId="1" xfId="0" applyFont="1" applyFill="1" applyBorder="1" applyAlignment="1" applyProtection="1">
      <alignment vertical="center" shrinkToFit="1"/>
      <protection locked="0"/>
    </xf>
    <xf numFmtId="49" fontId="28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0" fontId="52" fillId="7" borderId="1" xfId="0" applyFont="1" applyFill="1" applyBorder="1" applyAlignment="1">
      <alignment vertical="center"/>
    </xf>
    <xf numFmtId="166" fontId="52" fillId="7" borderId="1" xfId="0" applyNumberFormat="1" applyFont="1" applyFill="1" applyBorder="1" applyAlignment="1">
      <alignment horizontal="left" vertical="center"/>
    </xf>
    <xf numFmtId="168" fontId="53" fillId="7" borderId="1" xfId="0" applyNumberFormat="1" applyFont="1" applyFill="1" applyBorder="1" applyAlignment="1">
      <alignment horizontal="right" vertical="center"/>
    </xf>
    <xf numFmtId="0" fontId="52" fillId="7" borderId="0" xfId="0" applyFont="1" applyFill="1" applyBorder="1" applyAlignment="1">
      <alignment horizontal="left" vertical="center"/>
    </xf>
    <xf numFmtId="165" fontId="53" fillId="7" borderId="12" xfId="0" applyNumberFormat="1" applyFont="1" applyFill="1" applyBorder="1" applyAlignment="1">
      <alignment horizontal="right" vertical="center"/>
    </xf>
    <xf numFmtId="166" fontId="52" fillId="6" borderId="1" xfId="0" applyNumberFormat="1" applyFont="1" applyFill="1" applyBorder="1" applyAlignment="1">
      <alignment horizontal="left" vertical="center"/>
    </xf>
    <xf numFmtId="168" fontId="53" fillId="6" borderId="1" xfId="0" applyNumberFormat="1" applyFont="1" applyFill="1" applyBorder="1" applyAlignment="1">
      <alignment horizontal="right" vertical="center"/>
    </xf>
    <xf numFmtId="166" fontId="52" fillId="20" borderId="1" xfId="0" applyNumberFormat="1" applyFont="1" applyFill="1" applyBorder="1" applyAlignment="1">
      <alignment horizontal="left" vertical="center"/>
    </xf>
    <xf numFmtId="168" fontId="53" fillId="20" borderId="1" xfId="0" applyNumberFormat="1" applyFont="1" applyFill="1" applyBorder="1" applyAlignment="1">
      <alignment horizontal="right" vertical="center"/>
    </xf>
    <xf numFmtId="166" fontId="52" fillId="21" borderId="1" xfId="0" applyNumberFormat="1" applyFont="1" applyFill="1" applyBorder="1" applyAlignment="1">
      <alignment horizontal="left" vertical="center"/>
    </xf>
    <xf numFmtId="168" fontId="53" fillId="21" borderId="1" xfId="0" applyNumberFormat="1" applyFont="1" applyFill="1" applyBorder="1" applyAlignment="1">
      <alignment horizontal="right" vertical="center"/>
    </xf>
    <xf numFmtId="0" fontId="28" fillId="0" borderId="1" xfId="1" applyFont="1" applyFill="1" applyBorder="1" applyAlignment="1">
      <alignment vertical="center"/>
    </xf>
    <xf numFmtId="0" fontId="27" fillId="0" borderId="1" xfId="1" applyFont="1" applyFill="1" applyBorder="1" applyAlignment="1">
      <alignment vertical="center"/>
    </xf>
    <xf numFmtId="0" fontId="28" fillId="0" borderId="1" xfId="1" applyFont="1" applyFill="1" applyBorder="1" applyAlignment="1">
      <alignment horizontal="center" vertical="center"/>
    </xf>
    <xf numFmtId="0" fontId="27" fillId="7" borderId="1" xfId="1" applyFont="1" applyFill="1" applyBorder="1" applyAlignment="1">
      <alignment horizontal="center" vertical="center"/>
    </xf>
    <xf numFmtId="167" fontId="27" fillId="7" borderId="1" xfId="1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167" fontId="27" fillId="0" borderId="1" xfId="1" applyNumberFormat="1" applyFont="1" applyFill="1" applyBorder="1" applyAlignment="1">
      <alignment horizontal="center" vertical="center"/>
    </xf>
    <xf numFmtId="0" fontId="27" fillId="19" borderId="1" xfId="1" applyFont="1" applyFill="1" applyBorder="1" applyAlignment="1">
      <alignment horizontal="center" vertical="center"/>
    </xf>
    <xf numFmtId="0" fontId="27" fillId="16" borderId="1" xfId="1" applyFont="1" applyFill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left" vertical="center"/>
    </xf>
    <xf numFmtId="168" fontId="13" fillId="6" borderId="1" xfId="0" applyNumberFormat="1" applyFont="1" applyFill="1" applyBorder="1" applyAlignment="1">
      <alignment horizontal="right" vertical="center"/>
    </xf>
    <xf numFmtId="0" fontId="28" fillId="13" borderId="1" xfId="0" applyFont="1" applyFill="1" applyBorder="1" applyAlignment="1">
      <alignment horizontal="center" vertical="center"/>
    </xf>
    <xf numFmtId="166" fontId="28" fillId="20" borderId="1" xfId="0" applyNumberFormat="1" applyFont="1" applyFill="1" applyBorder="1" applyAlignment="1">
      <alignment horizontal="left" vertical="center"/>
    </xf>
    <xf numFmtId="168" fontId="27" fillId="20" borderId="1" xfId="0" applyNumberFormat="1" applyFont="1" applyFill="1" applyBorder="1" applyAlignment="1">
      <alignment horizontal="right" vertical="center"/>
    </xf>
    <xf numFmtId="0" fontId="28" fillId="0" borderId="1" xfId="1" applyFont="1" applyFill="1" applyBorder="1" applyAlignment="1">
      <alignment horizontal="left" vertical="center"/>
    </xf>
    <xf numFmtId="0" fontId="7" fillId="7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0" fontId="27" fillId="7" borderId="1" xfId="1" applyNumberFormat="1" applyFont="1" applyFill="1" applyBorder="1" applyAlignment="1">
      <alignment horizontal="center" vertical="center"/>
    </xf>
    <xf numFmtId="0" fontId="27" fillId="13" borderId="1" xfId="1" applyFont="1" applyFill="1" applyBorder="1" applyAlignment="1">
      <alignment horizontal="center" vertical="center"/>
    </xf>
    <xf numFmtId="0" fontId="27" fillId="18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7" fillId="22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/>
    <xf numFmtId="166" fontId="10" fillId="0" borderId="0" xfId="1" applyNumberFormat="1" applyFont="1" applyBorder="1" applyAlignment="1">
      <alignment horizontal="left" vertical="center"/>
    </xf>
    <xf numFmtId="165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3" fontId="8" fillId="0" borderId="0" xfId="1" applyNumberFormat="1" applyFont="1" applyBorder="1" applyAlignment="1" applyProtection="1">
      <alignment horizontal="left" vertical="center"/>
      <protection locked="0"/>
    </xf>
    <xf numFmtId="3" fontId="49" fillId="0" borderId="0" xfId="1" applyNumberFormat="1" applyFont="1" applyBorder="1" applyAlignment="1" applyProtection="1">
      <alignment horizontal="center" vertical="center"/>
      <protection locked="0"/>
    </xf>
    <xf numFmtId="49" fontId="10" fillId="0" borderId="0" xfId="1" applyNumberFormat="1" applyFont="1" applyBorder="1" applyAlignment="1">
      <alignment horizontal="center" vertical="center"/>
    </xf>
    <xf numFmtId="0" fontId="48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4" fillId="6" borderId="1" xfId="0" applyFont="1" applyFill="1" applyBorder="1" applyAlignment="1">
      <alignment horizontal="center" vertical="center"/>
    </xf>
    <xf numFmtId="0" fontId="27" fillId="21" borderId="1" xfId="0" applyFont="1" applyFill="1" applyBorder="1" applyAlignment="1">
      <alignment horizontal="center" vertical="center"/>
    </xf>
    <xf numFmtId="166" fontId="52" fillId="26" borderId="1" xfId="0" applyNumberFormat="1" applyFont="1" applyFill="1" applyBorder="1" applyAlignment="1">
      <alignment horizontal="left" vertical="center"/>
    </xf>
    <xf numFmtId="168" fontId="53" fillId="26" borderId="1" xfId="0" applyNumberFormat="1" applyFont="1" applyFill="1" applyBorder="1" applyAlignment="1">
      <alignment horizontal="right" vertical="center"/>
    </xf>
    <xf numFmtId="0" fontId="28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vertical="center"/>
    </xf>
    <xf numFmtId="0" fontId="27" fillId="26" borderId="1" xfId="0" applyFont="1" applyFill="1" applyBorder="1" applyAlignment="1">
      <alignment horizontal="center" vertical="center"/>
    </xf>
    <xf numFmtId="166" fontId="28" fillId="26" borderId="1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6" fontId="52" fillId="0" borderId="1" xfId="0" applyNumberFormat="1" applyFont="1" applyFill="1" applyBorder="1" applyAlignment="1">
      <alignment horizontal="left" vertical="center"/>
    </xf>
    <xf numFmtId="168" fontId="53" fillId="0" borderId="1" xfId="0" applyNumberFormat="1" applyFont="1" applyFill="1" applyBorder="1" applyAlignment="1">
      <alignment horizontal="right" vertical="center"/>
    </xf>
    <xf numFmtId="20" fontId="27" fillId="0" borderId="1" xfId="1" applyNumberFormat="1" applyFont="1" applyFill="1" applyBorder="1" applyAlignment="1">
      <alignment horizontal="center" vertical="center"/>
    </xf>
    <xf numFmtId="0" fontId="28" fillId="27" borderId="1" xfId="0" applyFont="1" applyFill="1" applyBorder="1" applyAlignment="1">
      <alignment horizontal="center" textRotation="90"/>
    </xf>
    <xf numFmtId="0" fontId="27" fillId="27" borderId="1" xfId="0" applyFont="1" applyFill="1" applyBorder="1" applyAlignment="1">
      <alignment horizontal="center" vertical="center"/>
    </xf>
    <xf numFmtId="0" fontId="27" fillId="27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right" vertical="center"/>
    </xf>
    <xf numFmtId="166" fontId="23" fillId="7" borderId="1" xfId="0" applyNumberFormat="1" applyFont="1" applyFill="1" applyBorder="1" applyAlignment="1">
      <alignment horizontal="left" vertical="center"/>
    </xf>
    <xf numFmtId="166" fontId="28" fillId="0" borderId="1" xfId="0" applyNumberFormat="1" applyFont="1" applyFill="1" applyBorder="1" applyAlignment="1">
      <alignment horizontal="left" vertical="center"/>
    </xf>
    <xf numFmtId="168" fontId="27" fillId="0" borderId="1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5" fontId="27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0" fontId="34" fillId="5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168" fontId="27" fillId="7" borderId="0" xfId="0" applyNumberFormat="1" applyFont="1" applyFill="1" applyAlignment="1">
      <alignment horizontal="right" vertical="center"/>
    </xf>
    <xf numFmtId="165" fontId="27" fillId="0" borderId="0" xfId="0" applyNumberFormat="1" applyFont="1" applyAlignment="1">
      <alignment horizontal="right"/>
    </xf>
    <xf numFmtId="0" fontId="27" fillId="0" borderId="0" xfId="0" applyFont="1"/>
    <xf numFmtId="168" fontId="27" fillId="7" borderId="0" xfId="0" applyNumberFormat="1" applyFont="1" applyFill="1" applyAlignment="1">
      <alignment horizontal="center" vertical="center"/>
    </xf>
    <xf numFmtId="16" fontId="6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horizontal="left" vertical="center"/>
    </xf>
    <xf numFmtId="168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/>
    </xf>
    <xf numFmtId="0" fontId="25" fillId="10" borderId="4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colors>
    <mruColors>
      <color rgb="FF99FFCC"/>
      <color rgb="FFFFFF00"/>
      <color rgb="FFFF99FF"/>
      <color rgb="FFFF66FF"/>
      <color rgb="FFFFCCFF"/>
      <color rgb="FF9966FF"/>
      <color rgb="FF00CC00"/>
      <color rgb="FF00FFFF"/>
      <color rgb="FFCC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1349374</xdr:colOff>
      <xdr:row>394</xdr:row>
      <xdr:rowOff>304799</xdr:rowOff>
    </xdr:from>
    <xdr:to>
      <xdr:col>19</xdr:col>
      <xdr:colOff>47625</xdr:colOff>
      <xdr:row>398</xdr:row>
      <xdr:rowOff>174624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 flipV="1">
          <a:off x="2143124" y="114477799"/>
          <a:ext cx="15748001" cy="1187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2004" rIns="0" bIns="0" anchor="t" upright="1"/>
        <a:lstStyle/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Reservierungen für div. Quali + RL-Bewerbe + Senioren sind vorläufig,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Die definitive Bestellung ist erst nach dem jeweiligen Nennschluss möglich, weil erst dann abhängig von Nennungsanzahl, Altersgruppen bei Senioren und sinngemäß die Hallen und Termine fixiert werden können.</a:t>
          </a:r>
        </a:p>
        <a:p>
          <a:pPr algn="l" rtl="0">
            <a:defRPr sz="1000"/>
          </a:pPr>
          <a:r>
            <a:rPr lang="de-AT" sz="1600" b="1" i="0" u="none" strike="noStrike" baseline="0">
              <a:solidFill>
                <a:srgbClr val="000000"/>
              </a:solidFill>
              <a:latin typeface="Consolas" panose="020B0609020204030204" pitchFamily="49" charset="0"/>
              <a:cs typeface="Consolas" panose="020B0609020204030204" pitchFamily="49" charset="0"/>
            </a:rPr>
            <a:t>Auch mehrere Termine an einzelnen Spieltagen in einzelnen Hallen (Bahnenpflege) sind möglich bzw. vorgesehen.</a:t>
          </a:r>
        </a:p>
      </xdr:txBody>
    </xdr:sp>
    <xdr:clientData/>
  </xdr:two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919960" y="9959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4919960" y="10454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4919960" y="10416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96350" y="773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2" name="Textfel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39000" y="9161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9" name="Textfel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239000" y="10177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24" name="Textfel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27" name="Textfeld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356</xdr:row>
      <xdr:rowOff>0</xdr:rowOff>
    </xdr:from>
    <xdr:ext cx="184731" cy="264560"/>
    <xdr:sp macro="" textlink="">
      <xdr:nvSpPr>
        <xdr:cNvPr id="28" name="Textfeld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239000" y="1173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37" name="Textfel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38" name="Textfeld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239000" y="123052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41" name="Textfel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42" name="Textfel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43" name="Textfel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239000" y="12368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44" name="Textfel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45" name="Textfeld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46" name="Textfeld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47" name="Textfeld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48" name="Textfel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229475" y="1215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49" name="Textfel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50" name="Textfel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52" name="Textfeld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54" name="Textfel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55" name="Textfel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59" name="Textfeld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60" name="Textfeld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62" name="Textfeld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64" name="Textfeld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65" name="Textfeld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66" name="Textfeld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67" name="Textfeld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68" name="Textfeld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79" name="Textfeld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0" name="Textfeld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1" name="Textfeld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2" name="Textfeld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3" name="Textfeld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4" name="Textfeld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5" name="Textfeld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6" name="Textfeld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7" name="Textfeld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88" name="Textfeld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223125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89" name="Textfeld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90" name="Textfeld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91" name="Textfeld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92" name="Textfeld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93" name="Textfeld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4" name="Textfeld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5" name="Textfeld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6" name="Textfeld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7" name="Textfeld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8" name="Textfeld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99" name="Textfeld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100" name="Textfeld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101" name="Textfeld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102" name="Textfeld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369</xdr:row>
      <xdr:rowOff>0</xdr:rowOff>
    </xdr:from>
    <xdr:ext cx="184731" cy="264560"/>
    <xdr:sp macro="" textlink="">
      <xdr:nvSpPr>
        <xdr:cNvPr id="103" name="Textfeld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223125" y="1065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04" name="Textfeld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05" name="Textfeld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06" name="Textfeld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07" name="Textfeld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08" name="Textfeld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09" name="Textfeld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10" name="Textfeld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11" name="Textfeld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12" name="Textfeld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13" name="Textfeld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223125" y="10687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14" name="Textfeld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15" name="Textfeld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16" name="Textfeld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17" name="Textfeld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118" name="Textfeld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223125" y="1071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19" name="Textfeld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0" name="Textfeld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1" name="Textfeld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2" name="Textfeld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3" name="Textfeld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4" name="Textfeld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5" name="Textfeld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6" name="Textfeld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7" name="Textfeld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373</xdr:row>
      <xdr:rowOff>0</xdr:rowOff>
    </xdr:from>
    <xdr:ext cx="184731" cy="264560"/>
    <xdr:sp macro="" textlink="">
      <xdr:nvSpPr>
        <xdr:cNvPr id="128" name="Textfeld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223125" y="10814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129" name="Textfeld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130" name="Textfeld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131" name="Textfeld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132" name="Textfeld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84731" cy="264560"/>
    <xdr:sp macro="" textlink="">
      <xdr:nvSpPr>
        <xdr:cNvPr id="133" name="Textfeld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223125" y="1173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34" name="Textfeld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35" name="Textfeld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36" name="Textfeld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37" name="Textfeld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138" name="Textfeld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577667" y="10210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39" name="Textfeld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40" name="Textfeld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41" name="Textfeld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42" name="Textfeld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344</xdr:row>
      <xdr:rowOff>0</xdr:rowOff>
    </xdr:from>
    <xdr:ext cx="184731" cy="264560"/>
    <xdr:sp macro="" textlink="">
      <xdr:nvSpPr>
        <xdr:cNvPr id="143" name="Textfeld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29500" y="110810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4" name="Textfeld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5" name="Textfeld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6" name="Textfeld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7" name="Textfeld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8" name="Textfeld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49" name="Textfeld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50" name="Textfeld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51" name="Textfeld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52" name="Textfeld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368</xdr:row>
      <xdr:rowOff>0</xdr:rowOff>
    </xdr:from>
    <xdr:ext cx="184731" cy="264560"/>
    <xdr:sp macro="" textlink="">
      <xdr:nvSpPr>
        <xdr:cNvPr id="153" name="Textfeld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429500" y="1179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59" name="Textfeld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60" name="Textfeld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61" name="Textfeld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62" name="Textfeld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184731" cy="264560"/>
    <xdr:sp macro="" textlink="">
      <xdr:nvSpPr>
        <xdr:cNvPr id="163" name="Textfeld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429500" y="118620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4" name="Textfeld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5" name="Textfeld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6" name="Textfeld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7" name="Textfeld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8" name="Textfeld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69" name="Textfeld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70" name="Textfeld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71" name="Textfeld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72" name="Textfeld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381</xdr:row>
      <xdr:rowOff>0</xdr:rowOff>
    </xdr:from>
    <xdr:ext cx="184731" cy="264560"/>
    <xdr:sp macro="" textlink="">
      <xdr:nvSpPr>
        <xdr:cNvPr id="173" name="Textfeld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429500" y="122369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4" name="Textfeld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5" name="Textfeld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6" name="Textfeld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7" name="Textfeld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8" name="Textfeld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199" name="Textfeld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200" name="Textfeld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201" name="Textfeld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202" name="Textfeld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388</xdr:row>
      <xdr:rowOff>0</xdr:rowOff>
    </xdr:from>
    <xdr:ext cx="184731" cy="264560"/>
    <xdr:sp macro="" textlink="">
      <xdr:nvSpPr>
        <xdr:cNvPr id="203" name="Textfeld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429500" y="12424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4" name="Textfeld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5" name="Textfeld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6" name="Textfeld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7" name="Textfeld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8" name="Textfeld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09" name="Textfeld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10" name="Textfeld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11" name="Textfeld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12" name="Textfeld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389</xdr:row>
      <xdr:rowOff>0</xdr:rowOff>
    </xdr:from>
    <xdr:ext cx="184731" cy="264560"/>
    <xdr:sp macro="" textlink="">
      <xdr:nvSpPr>
        <xdr:cNvPr id="213" name="Textfeld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429500" y="124556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4" name="Textfeld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5" name="Textfeld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6" name="Textfeld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7" name="Textfeld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8" name="Textfeld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89" name="Textfeld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90" name="Textfeld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91" name="Textfeld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92" name="Textfeld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382</xdr:row>
      <xdr:rowOff>0</xdr:rowOff>
    </xdr:from>
    <xdr:ext cx="184731" cy="264560"/>
    <xdr:sp macro="" textlink="">
      <xdr:nvSpPr>
        <xdr:cNvPr id="193" name="Textfeld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442200" y="11290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29" name="Textfeld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30" name="Textfeld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31" name="Textfeld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32" name="Textfeld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33" name="Textfeld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234" name="Textfeld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235" name="Textfeld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236" name="Textfeld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237" name="Textfeld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363</xdr:row>
      <xdr:rowOff>0</xdr:rowOff>
    </xdr:from>
    <xdr:ext cx="184731" cy="264560"/>
    <xdr:sp macro="" textlink="">
      <xdr:nvSpPr>
        <xdr:cNvPr id="238" name="Textfeld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442200" y="1078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39" name="Textfeld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40" name="Textfeld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41" name="Textfeld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42" name="Textfeld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362</xdr:row>
      <xdr:rowOff>0</xdr:rowOff>
    </xdr:from>
    <xdr:ext cx="184731" cy="264560"/>
    <xdr:sp macro="" textlink="">
      <xdr:nvSpPr>
        <xdr:cNvPr id="243" name="Textfeld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442200" y="10750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4" name="Textfeld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5" name="Textfeld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6" name="Textfeld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7" name="Textfeld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8" name="Textfeld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49" name="Textfeld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50" name="Textfeld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51" name="Textfeld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52" name="Textfeld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355</xdr:row>
      <xdr:rowOff>0</xdr:rowOff>
    </xdr:from>
    <xdr:ext cx="184731" cy="264560"/>
    <xdr:sp macro="" textlink="">
      <xdr:nvSpPr>
        <xdr:cNvPr id="253" name="Textfeld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442200" y="1119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54" name="Textfeld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55" name="Textfeld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56" name="Textfeld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57" name="Textfeld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58" name="Textfeld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59" name="Textfeld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60" name="Textfeld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61" name="Textfeld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62" name="Textfeld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372</xdr:row>
      <xdr:rowOff>0</xdr:rowOff>
    </xdr:from>
    <xdr:ext cx="184731" cy="264560"/>
    <xdr:sp macro="" textlink="">
      <xdr:nvSpPr>
        <xdr:cNvPr id="263" name="Textfeld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442200" y="1094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64" name="Textfeld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65" name="Textfeld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66" name="Textfeld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67" name="Textfeld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371</xdr:row>
      <xdr:rowOff>0</xdr:rowOff>
    </xdr:from>
    <xdr:ext cx="184731" cy="264560"/>
    <xdr:sp macro="" textlink="">
      <xdr:nvSpPr>
        <xdr:cNvPr id="268" name="Textfeld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442200" y="1090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3" name="Textfeld 222">
          <a:extLst>
            <a:ext uri="{FF2B5EF4-FFF2-40B4-BE49-F238E27FC236}">
              <a16:creationId xmlns:a16="http://schemas.microsoft.com/office/drawing/2014/main" id="{34011682-441E-4CC1-AC81-5B2AEACBB115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4" name="Textfeld 223">
          <a:extLst>
            <a:ext uri="{FF2B5EF4-FFF2-40B4-BE49-F238E27FC236}">
              <a16:creationId xmlns:a16="http://schemas.microsoft.com/office/drawing/2014/main" id="{87A03A87-4D38-4E4A-A1BF-930474E0F63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5" name="Textfeld 224">
          <a:extLst>
            <a:ext uri="{FF2B5EF4-FFF2-40B4-BE49-F238E27FC236}">
              <a16:creationId xmlns:a16="http://schemas.microsoft.com/office/drawing/2014/main" id="{08AE82CD-9283-4E29-8242-2DC09246984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6" name="Textfeld 225">
          <a:extLst>
            <a:ext uri="{FF2B5EF4-FFF2-40B4-BE49-F238E27FC236}">
              <a16:creationId xmlns:a16="http://schemas.microsoft.com/office/drawing/2014/main" id="{D5C060D1-773D-42B4-B713-E567AA1E3924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7" name="Textfeld 226">
          <a:extLst>
            <a:ext uri="{FF2B5EF4-FFF2-40B4-BE49-F238E27FC236}">
              <a16:creationId xmlns:a16="http://schemas.microsoft.com/office/drawing/2014/main" id="{3062769F-BF08-4828-A22B-1E7AD8615D82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28" name="Textfeld 227">
          <a:extLst>
            <a:ext uri="{FF2B5EF4-FFF2-40B4-BE49-F238E27FC236}">
              <a16:creationId xmlns:a16="http://schemas.microsoft.com/office/drawing/2014/main" id="{599ACBB3-BE25-406B-9E7A-9AAE9F4DFDAB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69" name="Textfeld 268">
          <a:extLst>
            <a:ext uri="{FF2B5EF4-FFF2-40B4-BE49-F238E27FC236}">
              <a16:creationId xmlns:a16="http://schemas.microsoft.com/office/drawing/2014/main" id="{34C13CD5-8EB3-4A5E-AEA8-D53E18660168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0" name="Textfeld 269">
          <a:extLst>
            <a:ext uri="{FF2B5EF4-FFF2-40B4-BE49-F238E27FC236}">
              <a16:creationId xmlns:a16="http://schemas.microsoft.com/office/drawing/2014/main" id="{5769C850-067D-4CD3-BD72-7745BD1443C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1" name="Textfeld 270">
          <a:extLst>
            <a:ext uri="{FF2B5EF4-FFF2-40B4-BE49-F238E27FC236}">
              <a16:creationId xmlns:a16="http://schemas.microsoft.com/office/drawing/2014/main" id="{09DBC46E-4F77-4C6B-8C3E-6ED637F66EAD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2" name="Textfeld 271">
          <a:extLst>
            <a:ext uri="{FF2B5EF4-FFF2-40B4-BE49-F238E27FC236}">
              <a16:creationId xmlns:a16="http://schemas.microsoft.com/office/drawing/2014/main" id="{B428A22B-FAD3-45EB-971D-71C7CF75BFDE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3" name="Textfeld 272">
          <a:extLst>
            <a:ext uri="{FF2B5EF4-FFF2-40B4-BE49-F238E27FC236}">
              <a16:creationId xmlns:a16="http://schemas.microsoft.com/office/drawing/2014/main" id="{C0777EE7-713F-4423-96DA-7A75EE3A6EC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Textfeld 273">
          <a:extLst>
            <a:ext uri="{FF2B5EF4-FFF2-40B4-BE49-F238E27FC236}">
              <a16:creationId xmlns:a16="http://schemas.microsoft.com/office/drawing/2014/main" id="{0D23B523-433B-4A39-997C-ED477CFF294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Textfeld 274">
          <a:extLst>
            <a:ext uri="{FF2B5EF4-FFF2-40B4-BE49-F238E27FC236}">
              <a16:creationId xmlns:a16="http://schemas.microsoft.com/office/drawing/2014/main" id="{51D7096B-418F-4CDA-821A-BABAB99F2FC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6" name="Textfeld 275">
          <a:extLst>
            <a:ext uri="{FF2B5EF4-FFF2-40B4-BE49-F238E27FC236}">
              <a16:creationId xmlns:a16="http://schemas.microsoft.com/office/drawing/2014/main" id="{1B8B4E5F-C73A-4231-A620-014F24ABAC12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7" name="Textfeld 276">
          <a:extLst>
            <a:ext uri="{FF2B5EF4-FFF2-40B4-BE49-F238E27FC236}">
              <a16:creationId xmlns:a16="http://schemas.microsoft.com/office/drawing/2014/main" id="{E0A83143-51C4-44E0-BADA-607D6747E161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8" name="Textfeld 277">
          <a:extLst>
            <a:ext uri="{FF2B5EF4-FFF2-40B4-BE49-F238E27FC236}">
              <a16:creationId xmlns:a16="http://schemas.microsoft.com/office/drawing/2014/main" id="{80AFAB39-CEFF-4FA2-97DA-B0856D4AE113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9" name="Textfeld 278">
          <a:extLst>
            <a:ext uri="{FF2B5EF4-FFF2-40B4-BE49-F238E27FC236}">
              <a16:creationId xmlns:a16="http://schemas.microsoft.com/office/drawing/2014/main" id="{20B10838-D40E-4972-AC86-2AB102F32DBD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80" name="Textfeld 279">
          <a:extLst>
            <a:ext uri="{FF2B5EF4-FFF2-40B4-BE49-F238E27FC236}">
              <a16:creationId xmlns:a16="http://schemas.microsoft.com/office/drawing/2014/main" id="{1791AFA0-D664-4586-B6EB-7E0FC80A727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81" name="Textfeld 280">
          <a:extLst>
            <a:ext uri="{FF2B5EF4-FFF2-40B4-BE49-F238E27FC236}">
              <a16:creationId xmlns:a16="http://schemas.microsoft.com/office/drawing/2014/main" id="{F8CF6C75-F33B-4554-9BDA-C237C2FCAB55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82" name="Textfeld 281">
          <a:extLst>
            <a:ext uri="{FF2B5EF4-FFF2-40B4-BE49-F238E27FC236}">
              <a16:creationId xmlns:a16="http://schemas.microsoft.com/office/drawing/2014/main" id="{B624487C-F2DA-4EE2-8535-B6627EA5F5D7}"/>
            </a:ext>
          </a:extLst>
        </xdr:cNvPr>
        <xdr:cNvSpPr txBox="1"/>
      </xdr:nvSpPr>
      <xdr:spPr>
        <a:xfrm>
          <a:off x="7556500" y="11527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3" name="Textfeld 282">
          <a:extLst>
            <a:ext uri="{FF2B5EF4-FFF2-40B4-BE49-F238E27FC236}">
              <a16:creationId xmlns:a16="http://schemas.microsoft.com/office/drawing/2014/main" id="{B3F7B7C5-D56E-4FA8-95BC-2A8F7D12EA8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4" name="Textfeld 283">
          <a:extLst>
            <a:ext uri="{FF2B5EF4-FFF2-40B4-BE49-F238E27FC236}">
              <a16:creationId xmlns:a16="http://schemas.microsoft.com/office/drawing/2014/main" id="{6FB6E1FD-DEFE-4FC8-A1D8-D8F356DCA9AE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5" name="Textfeld 284">
          <a:extLst>
            <a:ext uri="{FF2B5EF4-FFF2-40B4-BE49-F238E27FC236}">
              <a16:creationId xmlns:a16="http://schemas.microsoft.com/office/drawing/2014/main" id="{13C9D789-0940-4491-B0BE-32B2EB3E830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6" name="Textfeld 285">
          <a:extLst>
            <a:ext uri="{FF2B5EF4-FFF2-40B4-BE49-F238E27FC236}">
              <a16:creationId xmlns:a16="http://schemas.microsoft.com/office/drawing/2014/main" id="{5C1071A1-B981-4C01-A78F-D7B04700F84D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7" name="Textfeld 286">
          <a:extLst>
            <a:ext uri="{FF2B5EF4-FFF2-40B4-BE49-F238E27FC236}">
              <a16:creationId xmlns:a16="http://schemas.microsoft.com/office/drawing/2014/main" id="{2A99FB12-A9C9-49E9-A98B-81D28F42C788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8" name="Textfeld 287">
          <a:extLst>
            <a:ext uri="{FF2B5EF4-FFF2-40B4-BE49-F238E27FC236}">
              <a16:creationId xmlns:a16="http://schemas.microsoft.com/office/drawing/2014/main" id="{BCB42C19-BFA7-476D-A0EB-BC3AC953D1D3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89" name="Textfeld 288">
          <a:extLst>
            <a:ext uri="{FF2B5EF4-FFF2-40B4-BE49-F238E27FC236}">
              <a16:creationId xmlns:a16="http://schemas.microsoft.com/office/drawing/2014/main" id="{1F1584B0-554C-4B03-8DCF-032C4557A39A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0" name="Textfeld 289">
          <a:extLst>
            <a:ext uri="{FF2B5EF4-FFF2-40B4-BE49-F238E27FC236}">
              <a16:creationId xmlns:a16="http://schemas.microsoft.com/office/drawing/2014/main" id="{94D16277-D354-4C4C-9D8B-7C84152B9FC4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1" name="Textfeld 290">
          <a:extLst>
            <a:ext uri="{FF2B5EF4-FFF2-40B4-BE49-F238E27FC236}">
              <a16:creationId xmlns:a16="http://schemas.microsoft.com/office/drawing/2014/main" id="{9579BCB2-62E7-4962-9451-BDA0504A6BF1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2" name="Textfeld 291">
          <a:extLst>
            <a:ext uri="{FF2B5EF4-FFF2-40B4-BE49-F238E27FC236}">
              <a16:creationId xmlns:a16="http://schemas.microsoft.com/office/drawing/2014/main" id="{AB753B9F-0C12-46E0-BC52-FB0D3C0DD166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3" name="Textfeld 292">
          <a:extLst>
            <a:ext uri="{FF2B5EF4-FFF2-40B4-BE49-F238E27FC236}">
              <a16:creationId xmlns:a16="http://schemas.microsoft.com/office/drawing/2014/main" id="{48A32A23-746B-47EC-9C9C-F34AB315C294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4" name="Textfeld 293">
          <a:extLst>
            <a:ext uri="{FF2B5EF4-FFF2-40B4-BE49-F238E27FC236}">
              <a16:creationId xmlns:a16="http://schemas.microsoft.com/office/drawing/2014/main" id="{90C36409-DCB3-45D3-BE3C-9F2238A7F1D9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5" name="Textfeld 294">
          <a:extLst>
            <a:ext uri="{FF2B5EF4-FFF2-40B4-BE49-F238E27FC236}">
              <a16:creationId xmlns:a16="http://schemas.microsoft.com/office/drawing/2014/main" id="{BFCEBB0A-F85B-4A8B-95C6-A16DA2E7561B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6" name="Textfeld 295">
          <a:extLst>
            <a:ext uri="{FF2B5EF4-FFF2-40B4-BE49-F238E27FC236}">
              <a16:creationId xmlns:a16="http://schemas.microsoft.com/office/drawing/2014/main" id="{33BE18D6-CE5B-4B10-87DF-8BA3F3A9565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7" name="Textfeld 296">
          <a:extLst>
            <a:ext uri="{FF2B5EF4-FFF2-40B4-BE49-F238E27FC236}">
              <a16:creationId xmlns:a16="http://schemas.microsoft.com/office/drawing/2014/main" id="{1F45C113-696E-4577-BE2F-F585F62E6466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8" name="Textfeld 297">
          <a:extLst>
            <a:ext uri="{FF2B5EF4-FFF2-40B4-BE49-F238E27FC236}">
              <a16:creationId xmlns:a16="http://schemas.microsoft.com/office/drawing/2014/main" id="{891FB413-766D-42D0-AA0F-D917D09F9555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299" name="Textfeld 298">
          <a:extLst>
            <a:ext uri="{FF2B5EF4-FFF2-40B4-BE49-F238E27FC236}">
              <a16:creationId xmlns:a16="http://schemas.microsoft.com/office/drawing/2014/main" id="{AFDBC776-38E3-4BB5-88B7-FB523763D28E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00" name="Textfeld 299">
          <a:extLst>
            <a:ext uri="{FF2B5EF4-FFF2-40B4-BE49-F238E27FC236}">
              <a16:creationId xmlns:a16="http://schemas.microsoft.com/office/drawing/2014/main" id="{469B0429-B8E2-4E4C-BE38-062B6C5E09F3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01" name="Textfeld 300">
          <a:extLst>
            <a:ext uri="{FF2B5EF4-FFF2-40B4-BE49-F238E27FC236}">
              <a16:creationId xmlns:a16="http://schemas.microsoft.com/office/drawing/2014/main" id="{7B90A549-0712-45DB-86D5-AA51B35B7350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375</xdr:row>
      <xdr:rowOff>0</xdr:rowOff>
    </xdr:from>
    <xdr:ext cx="184731" cy="264560"/>
    <xdr:sp macro="" textlink="">
      <xdr:nvSpPr>
        <xdr:cNvPr id="302" name="Textfeld 301">
          <a:extLst>
            <a:ext uri="{FF2B5EF4-FFF2-40B4-BE49-F238E27FC236}">
              <a16:creationId xmlns:a16="http://schemas.microsoft.com/office/drawing/2014/main" id="{5C0E2049-9946-4161-8275-B2D08006F43A}"/>
            </a:ext>
          </a:extLst>
        </xdr:cNvPr>
        <xdr:cNvSpPr txBox="1"/>
      </xdr:nvSpPr>
      <xdr:spPr>
        <a:xfrm>
          <a:off x="7556500" y="116821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3" name="Textfeld 302">
          <a:extLst>
            <a:ext uri="{FF2B5EF4-FFF2-40B4-BE49-F238E27FC236}">
              <a16:creationId xmlns:a16="http://schemas.microsoft.com/office/drawing/2014/main" id="{D68C4A3C-71F7-4F01-8C0E-559B39B1BB03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4" name="Textfeld 303">
          <a:extLst>
            <a:ext uri="{FF2B5EF4-FFF2-40B4-BE49-F238E27FC236}">
              <a16:creationId xmlns:a16="http://schemas.microsoft.com/office/drawing/2014/main" id="{66C89BD9-05AC-403C-86FE-9CC7FB0C50C1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5" name="Textfeld 304">
          <a:extLst>
            <a:ext uri="{FF2B5EF4-FFF2-40B4-BE49-F238E27FC236}">
              <a16:creationId xmlns:a16="http://schemas.microsoft.com/office/drawing/2014/main" id="{BA143E2D-18F4-4EA4-B0E9-247EC04FDF4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6" name="Textfeld 305">
          <a:extLst>
            <a:ext uri="{FF2B5EF4-FFF2-40B4-BE49-F238E27FC236}">
              <a16:creationId xmlns:a16="http://schemas.microsoft.com/office/drawing/2014/main" id="{7E30E75C-AA9A-44E0-A6D9-AC6F2BC35824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7" name="Textfeld 306">
          <a:extLst>
            <a:ext uri="{FF2B5EF4-FFF2-40B4-BE49-F238E27FC236}">
              <a16:creationId xmlns:a16="http://schemas.microsoft.com/office/drawing/2014/main" id="{8F9E162E-816C-43A0-A73B-106EC431463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8" name="Textfeld 307">
          <a:extLst>
            <a:ext uri="{FF2B5EF4-FFF2-40B4-BE49-F238E27FC236}">
              <a16:creationId xmlns:a16="http://schemas.microsoft.com/office/drawing/2014/main" id="{4CCBD6BA-7E46-4AF6-AA6F-66A3967D004F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09" name="Textfeld 308">
          <a:extLst>
            <a:ext uri="{FF2B5EF4-FFF2-40B4-BE49-F238E27FC236}">
              <a16:creationId xmlns:a16="http://schemas.microsoft.com/office/drawing/2014/main" id="{58D7D33A-D3BE-4469-A0C7-D7A4753A355E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0" name="Textfeld 309">
          <a:extLst>
            <a:ext uri="{FF2B5EF4-FFF2-40B4-BE49-F238E27FC236}">
              <a16:creationId xmlns:a16="http://schemas.microsoft.com/office/drawing/2014/main" id="{F43859AB-672A-4E29-B690-1A47A8AB6DE8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1" name="Textfeld 310">
          <a:extLst>
            <a:ext uri="{FF2B5EF4-FFF2-40B4-BE49-F238E27FC236}">
              <a16:creationId xmlns:a16="http://schemas.microsoft.com/office/drawing/2014/main" id="{7DECD031-1937-4DB2-BAF9-870756A7F429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2" name="Textfeld 311">
          <a:extLst>
            <a:ext uri="{FF2B5EF4-FFF2-40B4-BE49-F238E27FC236}">
              <a16:creationId xmlns:a16="http://schemas.microsoft.com/office/drawing/2014/main" id="{84E85DE5-0B0F-4F11-86CA-BB189095B82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3" name="Textfeld 312">
          <a:extLst>
            <a:ext uri="{FF2B5EF4-FFF2-40B4-BE49-F238E27FC236}">
              <a16:creationId xmlns:a16="http://schemas.microsoft.com/office/drawing/2014/main" id="{9425B543-404B-4FCA-B8BA-09920E2F3F7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4" name="Textfeld 313">
          <a:extLst>
            <a:ext uri="{FF2B5EF4-FFF2-40B4-BE49-F238E27FC236}">
              <a16:creationId xmlns:a16="http://schemas.microsoft.com/office/drawing/2014/main" id="{21D0FF20-DD19-45B4-9629-86EC07236B8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5" name="Textfeld 314">
          <a:extLst>
            <a:ext uri="{FF2B5EF4-FFF2-40B4-BE49-F238E27FC236}">
              <a16:creationId xmlns:a16="http://schemas.microsoft.com/office/drawing/2014/main" id="{836995C2-E223-493E-BEFE-DBBE9B125061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6" name="Textfeld 315">
          <a:extLst>
            <a:ext uri="{FF2B5EF4-FFF2-40B4-BE49-F238E27FC236}">
              <a16:creationId xmlns:a16="http://schemas.microsoft.com/office/drawing/2014/main" id="{3C61A890-0FD7-4396-AC32-D864CD38C5DA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7" name="Textfeld 316">
          <a:extLst>
            <a:ext uri="{FF2B5EF4-FFF2-40B4-BE49-F238E27FC236}">
              <a16:creationId xmlns:a16="http://schemas.microsoft.com/office/drawing/2014/main" id="{BB4C9276-4F78-4E75-8F96-E951A26E39F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8" name="Textfeld 317">
          <a:extLst>
            <a:ext uri="{FF2B5EF4-FFF2-40B4-BE49-F238E27FC236}">
              <a16:creationId xmlns:a16="http://schemas.microsoft.com/office/drawing/2014/main" id="{D783B0CC-3287-491C-A254-CF4CF1C573B3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19" name="Textfeld 318">
          <a:extLst>
            <a:ext uri="{FF2B5EF4-FFF2-40B4-BE49-F238E27FC236}">
              <a16:creationId xmlns:a16="http://schemas.microsoft.com/office/drawing/2014/main" id="{A0A09A24-2CFF-4A13-982C-4C7AC25BCCCE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0" name="Textfeld 319">
          <a:extLst>
            <a:ext uri="{FF2B5EF4-FFF2-40B4-BE49-F238E27FC236}">
              <a16:creationId xmlns:a16="http://schemas.microsoft.com/office/drawing/2014/main" id="{B6CCBB2F-22AB-4270-A432-FBF301F9461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1" name="Textfeld 320">
          <a:extLst>
            <a:ext uri="{FF2B5EF4-FFF2-40B4-BE49-F238E27FC236}">
              <a16:creationId xmlns:a16="http://schemas.microsoft.com/office/drawing/2014/main" id="{FB54B6EB-62B7-478A-9141-995DB55E9E2F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2" name="Textfeld 321">
          <a:extLst>
            <a:ext uri="{FF2B5EF4-FFF2-40B4-BE49-F238E27FC236}">
              <a16:creationId xmlns:a16="http://schemas.microsoft.com/office/drawing/2014/main" id="{4156EA9C-7733-4E2C-82D0-CA91122A1714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3" name="Textfeld 322">
          <a:extLst>
            <a:ext uri="{FF2B5EF4-FFF2-40B4-BE49-F238E27FC236}">
              <a16:creationId xmlns:a16="http://schemas.microsoft.com/office/drawing/2014/main" id="{B30150C5-F028-4E11-BC31-98CE757081DB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4" name="Textfeld 323">
          <a:extLst>
            <a:ext uri="{FF2B5EF4-FFF2-40B4-BE49-F238E27FC236}">
              <a16:creationId xmlns:a16="http://schemas.microsoft.com/office/drawing/2014/main" id="{3C5EDF76-45DF-46A7-BFE1-88B24CA678DC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5" name="Textfeld 324">
          <a:extLst>
            <a:ext uri="{FF2B5EF4-FFF2-40B4-BE49-F238E27FC236}">
              <a16:creationId xmlns:a16="http://schemas.microsoft.com/office/drawing/2014/main" id="{F68F8D7E-E165-4868-B0C9-9733DEE58F9A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6" name="Textfeld 325">
          <a:extLst>
            <a:ext uri="{FF2B5EF4-FFF2-40B4-BE49-F238E27FC236}">
              <a16:creationId xmlns:a16="http://schemas.microsoft.com/office/drawing/2014/main" id="{4A5F1EA3-58FE-4556-90A2-9C36CE1347D0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383</xdr:row>
      <xdr:rowOff>0</xdr:rowOff>
    </xdr:from>
    <xdr:ext cx="184731" cy="264560"/>
    <xdr:sp macro="" textlink="">
      <xdr:nvSpPr>
        <xdr:cNvPr id="327" name="Textfeld 326">
          <a:extLst>
            <a:ext uri="{FF2B5EF4-FFF2-40B4-BE49-F238E27FC236}">
              <a16:creationId xmlns:a16="http://schemas.microsoft.com/office/drawing/2014/main" id="{BC4D9026-0D2F-434E-A045-A187D8988375}"/>
            </a:ext>
          </a:extLst>
        </xdr:cNvPr>
        <xdr:cNvSpPr txBox="1"/>
      </xdr:nvSpPr>
      <xdr:spPr>
        <a:xfrm>
          <a:off x="7556500" y="117130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28" name="Textfeld 327">
          <a:extLst>
            <a:ext uri="{FF2B5EF4-FFF2-40B4-BE49-F238E27FC236}">
              <a16:creationId xmlns:a16="http://schemas.microsoft.com/office/drawing/2014/main" id="{40015BCC-6214-4420-85E9-C554573CAD4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29" name="Textfeld 328">
          <a:extLst>
            <a:ext uri="{FF2B5EF4-FFF2-40B4-BE49-F238E27FC236}">
              <a16:creationId xmlns:a16="http://schemas.microsoft.com/office/drawing/2014/main" id="{F4F8A0F5-501D-414F-925D-B2A209E00F89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0" name="Textfeld 329">
          <a:extLst>
            <a:ext uri="{FF2B5EF4-FFF2-40B4-BE49-F238E27FC236}">
              <a16:creationId xmlns:a16="http://schemas.microsoft.com/office/drawing/2014/main" id="{A684FAD6-884B-44D4-B466-17ABB72415C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1" name="Textfeld 330">
          <a:extLst>
            <a:ext uri="{FF2B5EF4-FFF2-40B4-BE49-F238E27FC236}">
              <a16:creationId xmlns:a16="http://schemas.microsoft.com/office/drawing/2014/main" id="{7F3161DD-C52A-4716-A8BA-3A6145912E2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2" name="Textfeld 331">
          <a:extLst>
            <a:ext uri="{FF2B5EF4-FFF2-40B4-BE49-F238E27FC236}">
              <a16:creationId xmlns:a16="http://schemas.microsoft.com/office/drawing/2014/main" id="{AEC7D5B4-A063-4DCD-94AB-135758C3E32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3" name="Textfeld 332">
          <a:extLst>
            <a:ext uri="{FF2B5EF4-FFF2-40B4-BE49-F238E27FC236}">
              <a16:creationId xmlns:a16="http://schemas.microsoft.com/office/drawing/2014/main" id="{8D732012-3E8D-4CF0-8691-BD23D73D07B5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4" name="Textfeld 333">
          <a:extLst>
            <a:ext uri="{FF2B5EF4-FFF2-40B4-BE49-F238E27FC236}">
              <a16:creationId xmlns:a16="http://schemas.microsoft.com/office/drawing/2014/main" id="{EFC862D5-9CED-4129-8D58-3ADCE12CE54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5" name="Textfeld 334">
          <a:extLst>
            <a:ext uri="{FF2B5EF4-FFF2-40B4-BE49-F238E27FC236}">
              <a16:creationId xmlns:a16="http://schemas.microsoft.com/office/drawing/2014/main" id="{9640BC0C-DB78-46F7-86C8-58DAC983612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6" name="Textfeld 335">
          <a:extLst>
            <a:ext uri="{FF2B5EF4-FFF2-40B4-BE49-F238E27FC236}">
              <a16:creationId xmlns:a16="http://schemas.microsoft.com/office/drawing/2014/main" id="{1CDF9A57-512B-4202-9F5C-9B37708B4D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392</xdr:row>
      <xdr:rowOff>0</xdr:rowOff>
    </xdr:from>
    <xdr:ext cx="184731" cy="264560"/>
    <xdr:sp macro="" textlink="">
      <xdr:nvSpPr>
        <xdr:cNvPr id="337" name="Textfeld 336">
          <a:extLst>
            <a:ext uri="{FF2B5EF4-FFF2-40B4-BE49-F238E27FC236}">
              <a16:creationId xmlns:a16="http://schemas.microsoft.com/office/drawing/2014/main" id="{204ED82C-C56C-4E7E-8E18-56B88902C20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38" name="Textfeld 337">
          <a:extLst>
            <a:ext uri="{FF2B5EF4-FFF2-40B4-BE49-F238E27FC236}">
              <a16:creationId xmlns:a16="http://schemas.microsoft.com/office/drawing/2014/main" id="{3C72359E-C83C-446A-9BE7-078F6D12408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39" name="Textfeld 338">
          <a:extLst>
            <a:ext uri="{FF2B5EF4-FFF2-40B4-BE49-F238E27FC236}">
              <a16:creationId xmlns:a16="http://schemas.microsoft.com/office/drawing/2014/main" id="{779243D8-CD1B-4169-A8A0-16C4CDDC943D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0" name="Textfeld 339">
          <a:extLst>
            <a:ext uri="{FF2B5EF4-FFF2-40B4-BE49-F238E27FC236}">
              <a16:creationId xmlns:a16="http://schemas.microsoft.com/office/drawing/2014/main" id="{53D3529D-580D-4BB0-9749-836F8982188F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1" name="Textfeld 340">
          <a:extLst>
            <a:ext uri="{FF2B5EF4-FFF2-40B4-BE49-F238E27FC236}">
              <a16:creationId xmlns:a16="http://schemas.microsoft.com/office/drawing/2014/main" id="{0B8A44B6-F0E4-48EA-A780-1CBE52FC209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2" name="Textfeld 341">
          <a:extLst>
            <a:ext uri="{FF2B5EF4-FFF2-40B4-BE49-F238E27FC236}">
              <a16:creationId xmlns:a16="http://schemas.microsoft.com/office/drawing/2014/main" id="{965A02F1-ACD5-4DED-B554-CFD3FAC10933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3" name="Textfeld 342">
          <a:extLst>
            <a:ext uri="{FF2B5EF4-FFF2-40B4-BE49-F238E27FC236}">
              <a16:creationId xmlns:a16="http://schemas.microsoft.com/office/drawing/2014/main" id="{0E13F1A9-63FA-4DC7-A8EA-A4921F76DDB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4" name="Textfeld 343">
          <a:extLst>
            <a:ext uri="{FF2B5EF4-FFF2-40B4-BE49-F238E27FC236}">
              <a16:creationId xmlns:a16="http://schemas.microsoft.com/office/drawing/2014/main" id="{D956391A-BECC-4D09-BFE9-DE2B993971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5" name="Textfeld 344">
          <a:extLst>
            <a:ext uri="{FF2B5EF4-FFF2-40B4-BE49-F238E27FC236}">
              <a16:creationId xmlns:a16="http://schemas.microsoft.com/office/drawing/2014/main" id="{5E6CB879-805F-43A2-9B5E-E4D368206A1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6" name="Textfeld 345">
          <a:extLst>
            <a:ext uri="{FF2B5EF4-FFF2-40B4-BE49-F238E27FC236}">
              <a16:creationId xmlns:a16="http://schemas.microsoft.com/office/drawing/2014/main" id="{7024264C-DD34-4B89-84B9-31E38C91616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391</xdr:row>
      <xdr:rowOff>0</xdr:rowOff>
    </xdr:from>
    <xdr:ext cx="184731" cy="264560"/>
    <xdr:sp macro="" textlink="">
      <xdr:nvSpPr>
        <xdr:cNvPr id="347" name="Textfeld 346">
          <a:extLst>
            <a:ext uri="{FF2B5EF4-FFF2-40B4-BE49-F238E27FC236}">
              <a16:creationId xmlns:a16="http://schemas.microsoft.com/office/drawing/2014/main" id="{2971FAC7-4568-4A4F-858F-0B2E2A811FFB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48" name="Textfeld 347">
          <a:extLst>
            <a:ext uri="{FF2B5EF4-FFF2-40B4-BE49-F238E27FC236}">
              <a16:creationId xmlns:a16="http://schemas.microsoft.com/office/drawing/2014/main" id="{17854353-450D-40CA-823A-FE0FA1A9520F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49" name="Textfeld 348">
          <a:extLst>
            <a:ext uri="{FF2B5EF4-FFF2-40B4-BE49-F238E27FC236}">
              <a16:creationId xmlns:a16="http://schemas.microsoft.com/office/drawing/2014/main" id="{04C3EFFB-15D8-47B4-A0BC-168738F2EA76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0" name="Textfeld 349">
          <a:extLst>
            <a:ext uri="{FF2B5EF4-FFF2-40B4-BE49-F238E27FC236}">
              <a16:creationId xmlns:a16="http://schemas.microsoft.com/office/drawing/2014/main" id="{EA714B4A-CE17-4451-B75C-3BB3B7D45F81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1" name="Textfeld 350">
          <a:extLst>
            <a:ext uri="{FF2B5EF4-FFF2-40B4-BE49-F238E27FC236}">
              <a16:creationId xmlns:a16="http://schemas.microsoft.com/office/drawing/2014/main" id="{B005DC22-82E0-4192-8719-DFE13E08E50C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2" name="Textfeld 351">
          <a:extLst>
            <a:ext uri="{FF2B5EF4-FFF2-40B4-BE49-F238E27FC236}">
              <a16:creationId xmlns:a16="http://schemas.microsoft.com/office/drawing/2014/main" id="{E5CDCFBE-AF9C-4E2C-AC71-474AC963BC5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3" name="Textfeld 352">
          <a:extLst>
            <a:ext uri="{FF2B5EF4-FFF2-40B4-BE49-F238E27FC236}">
              <a16:creationId xmlns:a16="http://schemas.microsoft.com/office/drawing/2014/main" id="{42B20071-4250-4384-832C-9ED89C59141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4" name="Textfeld 353">
          <a:extLst>
            <a:ext uri="{FF2B5EF4-FFF2-40B4-BE49-F238E27FC236}">
              <a16:creationId xmlns:a16="http://schemas.microsoft.com/office/drawing/2014/main" id="{5D6EE35D-C9AF-4C73-8599-5918461E5FB0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5" name="Textfeld 354">
          <a:extLst>
            <a:ext uri="{FF2B5EF4-FFF2-40B4-BE49-F238E27FC236}">
              <a16:creationId xmlns:a16="http://schemas.microsoft.com/office/drawing/2014/main" id="{43110499-729C-461A-BB40-C362A648EAEA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6" name="Textfeld 355">
          <a:extLst>
            <a:ext uri="{FF2B5EF4-FFF2-40B4-BE49-F238E27FC236}">
              <a16:creationId xmlns:a16="http://schemas.microsoft.com/office/drawing/2014/main" id="{09BE8E2F-B81D-4D50-AC2E-62F77A90B072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  <xdr:oneCellAnchor>
    <xdr:from>
      <xdr:col>3</xdr:col>
      <xdr:colOff>0</xdr:colOff>
      <xdr:row>390</xdr:row>
      <xdr:rowOff>0</xdr:rowOff>
    </xdr:from>
    <xdr:ext cx="184731" cy="264560"/>
    <xdr:sp macro="" textlink="">
      <xdr:nvSpPr>
        <xdr:cNvPr id="357" name="Textfeld 356">
          <a:extLst>
            <a:ext uri="{FF2B5EF4-FFF2-40B4-BE49-F238E27FC236}">
              <a16:creationId xmlns:a16="http://schemas.microsoft.com/office/drawing/2014/main" id="{727FCBD6-3CDA-4FF3-ADAF-95E6E782F464}"/>
            </a:ext>
          </a:extLst>
        </xdr:cNvPr>
        <xdr:cNvSpPr txBox="1"/>
      </xdr:nvSpPr>
      <xdr:spPr>
        <a:xfrm>
          <a:off x="7556500" y="122065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478970</xdr:colOff>
      <xdr:row>71</xdr:row>
      <xdr:rowOff>382085</xdr:rowOff>
    </xdr:from>
    <xdr:ext cx="9503230" cy="1782924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211FCA5-8F1F-47F9-925C-22F6E48E3E71}"/>
            </a:ext>
          </a:extLst>
        </xdr:cNvPr>
        <xdr:cNvSpPr/>
      </xdr:nvSpPr>
      <xdr:spPr>
        <a:xfrm>
          <a:off x="1342570" y="30277885"/>
          <a:ext cx="9503230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Termine folgen nach</a:t>
          </a:r>
        </a:p>
        <a:p>
          <a:pPr algn="ctr"/>
          <a:r>
            <a:rPr lang="de-DE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Ligaeinteilung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3"/>
  <sheetViews>
    <sheetView showGridLines="0" tabSelected="1" showWhiteSpace="0" zoomScale="70" zoomScaleNormal="70" zoomScaleSheetLayoutView="25" workbookViewId="0">
      <pane ySplit="3" topLeftCell="A4" activePane="bottomLeft" state="frozen"/>
      <selection pane="bottomLeft" activeCell="A4" sqref="A4"/>
    </sheetView>
  </sheetViews>
  <sheetFormatPr baseColWidth="10" defaultColWidth="11.44140625" defaultRowHeight="28.2" x14ac:dyDescent="0.5"/>
  <cols>
    <col min="1" max="1" width="12" style="131" customWidth="1"/>
    <col min="2" max="2" width="25.6640625" style="132" customWidth="1"/>
    <col min="3" max="3" width="70.6640625" style="126" customWidth="1"/>
    <col min="4" max="4" width="30.88671875" style="128" customWidth="1"/>
    <col min="5" max="5" width="10.21875" style="129" customWidth="1"/>
    <col min="6" max="6" width="22.6640625" style="128" customWidth="1"/>
    <col min="7" max="7" width="11.6640625" style="129" customWidth="1"/>
    <col min="8" max="8" width="10" style="129" customWidth="1"/>
    <col min="9" max="21" width="6.6640625" style="129" customWidth="1"/>
    <col min="22" max="22" width="10.6640625" style="126" customWidth="1"/>
    <col min="23" max="26" width="11.44140625" style="127"/>
    <col min="27" max="16384" width="11.44140625" style="126"/>
  </cols>
  <sheetData>
    <row r="1" spans="1:33" s="114" customFormat="1" ht="50.1" customHeight="1" thickBot="1" x14ac:dyDescent="0.85">
      <c r="A1" s="113" t="s">
        <v>0</v>
      </c>
      <c r="B1" s="349" t="s">
        <v>205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1"/>
      <c r="W1" s="115"/>
      <c r="X1" s="115"/>
      <c r="Y1" s="115"/>
      <c r="Z1" s="115"/>
    </row>
    <row r="2" spans="1:33" s="114" customFormat="1" ht="24.9" customHeight="1" x14ac:dyDescent="0.8">
      <c r="A2" s="116"/>
      <c r="B2" s="117"/>
      <c r="C2" s="118"/>
      <c r="D2" s="119"/>
      <c r="E2" s="120"/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115"/>
      <c r="X2" s="115"/>
      <c r="Y2" s="115"/>
      <c r="Z2" s="115"/>
      <c r="AC2" s="121"/>
    </row>
    <row r="3" spans="1:33" s="123" customFormat="1" ht="90" customHeight="1" x14ac:dyDescent="0.55000000000000004">
      <c r="A3" s="122"/>
      <c r="B3" s="107" t="s">
        <v>1</v>
      </c>
      <c r="C3" s="318" t="s">
        <v>297</v>
      </c>
      <c r="D3" s="106"/>
      <c r="E3" s="94" t="s">
        <v>2</v>
      </c>
      <c r="F3" s="107" t="s">
        <v>3</v>
      </c>
      <c r="G3" s="94" t="s">
        <v>4</v>
      </c>
      <c r="H3" s="94" t="s">
        <v>4</v>
      </c>
      <c r="I3" s="133" t="s">
        <v>5</v>
      </c>
      <c r="J3" s="95" t="s">
        <v>6</v>
      </c>
      <c r="K3" s="96" t="s">
        <v>7</v>
      </c>
      <c r="L3" s="105" t="s">
        <v>8</v>
      </c>
      <c r="M3" s="97" t="s">
        <v>9</v>
      </c>
      <c r="N3" s="98" t="s">
        <v>10</v>
      </c>
      <c r="O3" s="315" t="s">
        <v>11</v>
      </c>
      <c r="P3" s="99" t="s">
        <v>12</v>
      </c>
      <c r="Q3" s="103" t="s">
        <v>13</v>
      </c>
      <c r="R3" s="105" t="s">
        <v>14</v>
      </c>
      <c r="S3" s="233" t="s">
        <v>15</v>
      </c>
      <c r="T3" s="100" t="s">
        <v>16</v>
      </c>
      <c r="U3" s="102" t="s">
        <v>17</v>
      </c>
      <c r="W3" s="124"/>
      <c r="X3" s="124"/>
      <c r="Y3" s="124"/>
      <c r="Z3" s="124"/>
      <c r="AC3" s="125"/>
    </row>
    <row r="4" spans="1:33" s="25" customFormat="1" ht="24.9" customHeight="1" x14ac:dyDescent="0.25">
      <c r="A4" s="252">
        <f t="shared" ref="A4:A16" si="0">+B4</f>
        <v>44440</v>
      </c>
      <c r="B4" s="253">
        <v>44440</v>
      </c>
      <c r="C4" s="136"/>
      <c r="D4" s="136"/>
      <c r="E4" s="137"/>
      <c r="F4" s="136"/>
      <c r="G4" s="137"/>
      <c r="H4" s="138"/>
      <c r="I4" s="137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Z4" s="140"/>
      <c r="AB4" s="141" t="s">
        <v>18</v>
      </c>
    </row>
    <row r="5" spans="1:33" s="25" customFormat="1" ht="24.9" customHeight="1" x14ac:dyDescent="0.25">
      <c r="A5" s="252">
        <f t="shared" si="0"/>
        <v>44441</v>
      </c>
      <c r="B5" s="253">
        <f t="shared" ref="B5:B16" si="1">+B4+DAY(1)</f>
        <v>44441</v>
      </c>
      <c r="C5" s="142"/>
      <c r="D5" s="143"/>
      <c r="E5" s="137"/>
      <c r="F5" s="136"/>
      <c r="G5" s="137"/>
      <c r="H5" s="138"/>
      <c r="I5" s="137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W5" s="144" t="s">
        <v>19</v>
      </c>
      <c r="X5" s="145"/>
      <c r="Y5" s="145"/>
      <c r="Z5" s="140"/>
      <c r="AB5" s="13" t="s">
        <v>20</v>
      </c>
    </row>
    <row r="6" spans="1:33" s="13" customFormat="1" ht="24.9" customHeight="1" x14ac:dyDescent="0.25">
      <c r="A6" s="252">
        <f t="shared" si="0"/>
        <v>44442</v>
      </c>
      <c r="B6" s="253">
        <f t="shared" si="1"/>
        <v>44442</v>
      </c>
      <c r="C6" s="161"/>
      <c r="D6" s="136"/>
      <c r="E6" s="149"/>
      <c r="F6" s="150"/>
      <c r="G6" s="209"/>
      <c r="H6" s="138"/>
      <c r="I6" s="137"/>
      <c r="J6" s="137"/>
      <c r="K6" s="348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28"/>
      <c r="W6" s="146" t="s">
        <v>21</v>
      </c>
      <c r="X6" s="146">
        <v>5</v>
      </c>
      <c r="Y6" s="145"/>
      <c r="Z6" s="146"/>
    </row>
    <row r="7" spans="1:33" s="13" customFormat="1" ht="24.9" customHeight="1" x14ac:dyDescent="0.25">
      <c r="A7" s="252">
        <f t="shared" si="0"/>
        <v>44443</v>
      </c>
      <c r="B7" s="253">
        <f t="shared" si="1"/>
        <v>44443</v>
      </c>
      <c r="C7" s="161"/>
      <c r="D7" s="136"/>
      <c r="E7" s="137"/>
      <c r="F7" s="136"/>
      <c r="G7" s="137"/>
      <c r="H7" s="138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28"/>
      <c r="W7" s="146" t="s">
        <v>24</v>
      </c>
      <c r="X7" s="146">
        <v>8</v>
      </c>
      <c r="Y7" s="146"/>
      <c r="Z7" s="146"/>
      <c r="AB7" s="25" t="s">
        <v>25</v>
      </c>
      <c r="AC7" s="25"/>
      <c r="AD7" s="25"/>
      <c r="AE7" s="25"/>
      <c r="AF7" s="25"/>
      <c r="AG7" s="25"/>
    </row>
    <row r="8" spans="1:33" s="13" customFormat="1" ht="24.9" customHeight="1" x14ac:dyDescent="0.25">
      <c r="A8" s="185">
        <f t="shared" si="0"/>
        <v>44444</v>
      </c>
      <c r="B8" s="186">
        <f t="shared" si="1"/>
        <v>44444</v>
      </c>
      <c r="C8" s="161"/>
      <c r="D8" s="136"/>
      <c r="E8" s="137"/>
      <c r="F8" s="136"/>
      <c r="G8" s="137"/>
      <c r="H8" s="138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28"/>
      <c r="W8" s="148" t="s">
        <v>26</v>
      </c>
      <c r="X8" s="148">
        <v>8</v>
      </c>
      <c r="Y8" s="146"/>
      <c r="Z8" s="146"/>
      <c r="AB8" s="13" t="s">
        <v>27</v>
      </c>
    </row>
    <row r="9" spans="1:33" s="152" customFormat="1" ht="24.9" customHeight="1" x14ac:dyDescent="0.25">
      <c r="A9" s="312">
        <f t="shared" si="0"/>
        <v>44445</v>
      </c>
      <c r="B9" s="313">
        <f t="shared" si="1"/>
        <v>44445</v>
      </c>
      <c r="C9" s="161"/>
      <c r="D9" s="136"/>
      <c r="E9" s="149"/>
      <c r="F9" s="150"/>
      <c r="G9" s="209"/>
      <c r="H9" s="138"/>
      <c r="I9" s="137"/>
      <c r="J9" s="139"/>
      <c r="K9" s="151"/>
      <c r="L9" s="139"/>
      <c r="M9" s="139"/>
      <c r="N9" s="139"/>
      <c r="O9" s="139"/>
      <c r="P9" s="139"/>
      <c r="Q9" s="139"/>
      <c r="R9" s="139"/>
      <c r="S9" s="139"/>
      <c r="T9" s="137"/>
      <c r="U9" s="139"/>
      <c r="W9" s="146" t="s">
        <v>28</v>
      </c>
      <c r="X9" s="146">
        <v>5</v>
      </c>
      <c r="Y9" s="28"/>
      <c r="Z9" s="145"/>
    </row>
    <row r="10" spans="1:33" s="28" customFormat="1" ht="24.9" customHeight="1" x14ac:dyDescent="0.25">
      <c r="A10" s="252">
        <f t="shared" si="0"/>
        <v>44446</v>
      </c>
      <c r="B10" s="253">
        <f t="shared" si="1"/>
        <v>44446</v>
      </c>
      <c r="C10" s="136"/>
      <c r="D10" s="136"/>
      <c r="E10" s="149"/>
      <c r="F10" s="136"/>
      <c r="G10" s="209"/>
      <c r="H10" s="138"/>
      <c r="I10" s="137"/>
      <c r="J10" s="137"/>
      <c r="K10" s="137"/>
      <c r="L10" s="137"/>
      <c r="M10" s="137"/>
      <c r="N10" s="139"/>
      <c r="O10" s="139"/>
      <c r="P10" s="139"/>
      <c r="Q10" s="139"/>
      <c r="R10" s="139"/>
      <c r="S10" s="139"/>
      <c r="T10" s="139"/>
      <c r="U10" s="139"/>
      <c r="W10" s="146" t="s">
        <v>29</v>
      </c>
      <c r="X10" s="146">
        <v>9</v>
      </c>
      <c r="Y10" s="146"/>
      <c r="Z10" s="146"/>
    </row>
    <row r="11" spans="1:33" s="13" customFormat="1" ht="24.9" customHeight="1" x14ac:dyDescent="0.25">
      <c r="A11" s="256">
        <f t="shared" si="0"/>
        <v>44447</v>
      </c>
      <c r="B11" s="257">
        <f t="shared" si="1"/>
        <v>44447</v>
      </c>
      <c r="C11" s="165" t="s">
        <v>88</v>
      </c>
      <c r="D11" s="166"/>
      <c r="E11" s="149"/>
      <c r="F11" s="136"/>
      <c r="G11" s="209"/>
      <c r="H11" s="138"/>
      <c r="I11" s="301"/>
      <c r="J11" s="155"/>
      <c r="K11" s="137"/>
      <c r="L11" s="137"/>
      <c r="M11" s="137"/>
      <c r="N11" s="139"/>
      <c r="O11" s="139"/>
      <c r="P11" s="139"/>
      <c r="Q11" s="139"/>
      <c r="R11" s="139"/>
      <c r="S11" s="139"/>
      <c r="T11" s="139"/>
      <c r="U11" s="139"/>
      <c r="V11" s="28"/>
      <c r="W11" s="146" t="s">
        <v>30</v>
      </c>
      <c r="X11" s="146">
        <v>8</v>
      </c>
      <c r="Y11" s="154">
        <f>SUM(X6:X11)</f>
        <v>43</v>
      </c>
      <c r="Z11" s="146"/>
    </row>
    <row r="12" spans="1:33" s="28" customFormat="1" ht="24.9" customHeight="1" x14ac:dyDescent="0.25">
      <c r="A12" s="252">
        <f t="shared" si="0"/>
        <v>44448</v>
      </c>
      <c r="B12" s="253">
        <f t="shared" si="1"/>
        <v>44448</v>
      </c>
      <c r="C12" s="251"/>
      <c r="D12" s="143"/>
      <c r="E12" s="239"/>
      <c r="F12" s="143"/>
      <c r="G12" s="139"/>
      <c r="H12" s="175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Z12" s="157"/>
      <c r="AA12" s="158"/>
      <c r="AB12" s="159"/>
      <c r="AC12" s="160"/>
    </row>
    <row r="13" spans="1:33" s="28" customFormat="1" ht="24.9" customHeight="1" x14ac:dyDescent="0.25">
      <c r="A13" s="252">
        <f t="shared" si="0"/>
        <v>44449</v>
      </c>
      <c r="B13" s="253">
        <f t="shared" si="1"/>
        <v>44449</v>
      </c>
      <c r="C13" s="161" t="s">
        <v>22</v>
      </c>
      <c r="D13" s="136"/>
      <c r="E13" s="149"/>
      <c r="F13" s="150" t="s">
        <v>23</v>
      </c>
      <c r="G13" s="209"/>
      <c r="H13" s="138"/>
      <c r="I13" s="137"/>
      <c r="J13" s="139"/>
      <c r="K13" s="151"/>
      <c r="L13" s="139"/>
      <c r="M13" s="139"/>
      <c r="N13" s="139"/>
      <c r="O13" s="139"/>
      <c r="P13" s="139"/>
      <c r="Q13" s="139"/>
      <c r="R13" s="139"/>
      <c r="S13" s="139"/>
      <c r="T13" s="229"/>
      <c r="U13" s="139"/>
      <c r="W13" s="144" t="s">
        <v>32</v>
      </c>
      <c r="X13" s="140"/>
      <c r="Z13" s="157"/>
      <c r="AA13" s="158"/>
      <c r="AB13" s="159"/>
      <c r="AC13" s="160"/>
    </row>
    <row r="14" spans="1:33" s="28" customFormat="1" ht="24.9" customHeight="1" x14ac:dyDescent="0.25">
      <c r="A14" s="252">
        <f t="shared" si="0"/>
        <v>44450</v>
      </c>
      <c r="B14" s="253">
        <f t="shared" si="1"/>
        <v>44450</v>
      </c>
      <c r="C14" s="161" t="s">
        <v>22</v>
      </c>
      <c r="D14" s="136"/>
      <c r="E14" s="137"/>
      <c r="F14" s="136" t="s">
        <v>23</v>
      </c>
      <c r="G14" s="137"/>
      <c r="H14" s="138"/>
      <c r="I14" s="137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229"/>
      <c r="U14" s="139"/>
      <c r="W14" s="140" t="s">
        <v>21</v>
      </c>
      <c r="X14" s="140">
        <v>7</v>
      </c>
      <c r="Z14" s="157"/>
      <c r="AA14" s="158"/>
      <c r="AB14" s="159"/>
      <c r="AC14" s="160"/>
    </row>
    <row r="15" spans="1:33" s="28" customFormat="1" ht="24.9" customHeight="1" x14ac:dyDescent="0.25">
      <c r="A15" s="185">
        <f t="shared" si="0"/>
        <v>44451</v>
      </c>
      <c r="B15" s="186">
        <f t="shared" si="1"/>
        <v>44451</v>
      </c>
      <c r="C15" s="161" t="s">
        <v>22</v>
      </c>
      <c r="D15" s="136"/>
      <c r="E15" s="137"/>
      <c r="F15" s="136" t="s">
        <v>23</v>
      </c>
      <c r="G15" s="137"/>
      <c r="H15" s="138"/>
      <c r="I15" s="137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229"/>
      <c r="U15" s="139"/>
      <c r="W15" s="146" t="s">
        <v>24</v>
      </c>
      <c r="X15" s="146">
        <v>8</v>
      </c>
      <c r="Z15" s="157"/>
      <c r="AA15" s="158"/>
      <c r="AB15" s="159"/>
      <c r="AC15" s="160"/>
    </row>
    <row r="16" spans="1:33" s="28" customFormat="1" ht="24.9" customHeight="1" x14ac:dyDescent="0.25">
      <c r="A16" s="312">
        <f t="shared" si="0"/>
        <v>44452</v>
      </c>
      <c r="B16" s="313">
        <f t="shared" si="1"/>
        <v>44452</v>
      </c>
      <c r="C16" s="143"/>
      <c r="D16" s="143"/>
      <c r="E16" s="239"/>
      <c r="F16" s="241"/>
      <c r="G16" s="194"/>
      <c r="H16" s="175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W16" s="148" t="s">
        <v>26</v>
      </c>
      <c r="X16" s="148">
        <v>8</v>
      </c>
      <c r="Z16" s="162"/>
      <c r="AA16" s="163"/>
      <c r="AB16" s="159"/>
      <c r="AC16" s="160"/>
    </row>
    <row r="17" spans="1:29" s="28" customFormat="1" ht="24.9" customHeight="1" x14ac:dyDescent="0.25">
      <c r="A17" s="252">
        <f t="shared" ref="A17:A23" si="2">+B17</f>
        <v>44453</v>
      </c>
      <c r="B17" s="253">
        <f>+B16+DAY(1)</f>
        <v>44453</v>
      </c>
      <c r="C17" s="143"/>
      <c r="D17" s="143"/>
      <c r="E17" s="239"/>
      <c r="F17" s="143"/>
      <c r="G17" s="194"/>
      <c r="H17" s="175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W17" s="146" t="s">
        <v>28</v>
      </c>
      <c r="X17" s="146">
        <v>4</v>
      </c>
      <c r="Z17" s="162"/>
      <c r="AA17" s="163"/>
      <c r="AB17" s="159"/>
      <c r="AC17" s="160"/>
    </row>
    <row r="18" spans="1:29" s="28" customFormat="1" ht="24.9" customHeight="1" x14ac:dyDescent="0.25">
      <c r="A18" s="256">
        <f t="shared" si="2"/>
        <v>44454</v>
      </c>
      <c r="B18" s="257">
        <f t="shared" ref="B18" si="3">+B17+DAY(1)</f>
        <v>44454</v>
      </c>
      <c r="C18" s="165" t="s">
        <v>58</v>
      </c>
      <c r="D18" s="166"/>
      <c r="E18" s="239"/>
      <c r="F18" s="143"/>
      <c r="G18" s="194"/>
      <c r="H18" s="175"/>
      <c r="I18" s="229"/>
      <c r="J18" s="156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W18" s="145" t="s">
        <v>35</v>
      </c>
      <c r="X18" s="145">
        <v>8</v>
      </c>
      <c r="Z18" s="162"/>
      <c r="AA18" s="163"/>
      <c r="AB18" s="159"/>
      <c r="AC18" s="160"/>
    </row>
    <row r="19" spans="1:29" s="167" customFormat="1" ht="24.9" customHeight="1" x14ac:dyDescent="0.25">
      <c r="A19" s="252">
        <f t="shared" si="2"/>
        <v>44455</v>
      </c>
      <c r="B19" s="253">
        <f>+B18+DAY(1)</f>
        <v>44455</v>
      </c>
      <c r="C19" s="142"/>
      <c r="D19" s="143"/>
      <c r="E19" s="239"/>
      <c r="F19" s="143"/>
      <c r="G19" s="139"/>
      <c r="H19" s="175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52"/>
      <c r="W19" s="145" t="s">
        <v>36</v>
      </c>
      <c r="X19" s="145">
        <v>8</v>
      </c>
      <c r="Y19" s="28"/>
      <c r="Z19" s="162"/>
      <c r="AA19" s="163"/>
      <c r="AB19" s="159"/>
      <c r="AC19" s="160"/>
    </row>
    <row r="20" spans="1:29" s="167" customFormat="1" ht="24.9" customHeight="1" x14ac:dyDescent="0.25">
      <c r="A20" s="252">
        <f t="shared" si="2"/>
        <v>44456</v>
      </c>
      <c r="B20" s="253">
        <f>+B19+DAY(1)</f>
        <v>44456</v>
      </c>
      <c r="C20" s="240" t="s">
        <v>391</v>
      </c>
      <c r="D20" s="143"/>
      <c r="E20" s="239"/>
      <c r="F20" s="143"/>
      <c r="G20" s="139"/>
      <c r="H20" s="175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228"/>
      <c r="V20" s="152"/>
      <c r="W20" s="145" t="s">
        <v>38</v>
      </c>
      <c r="X20" s="145">
        <v>6</v>
      </c>
      <c r="Z20" s="162"/>
      <c r="AA20" s="163"/>
      <c r="AB20" s="159"/>
      <c r="AC20" s="160"/>
    </row>
    <row r="21" spans="1:29" s="167" customFormat="1" ht="24.9" customHeight="1" x14ac:dyDescent="0.25">
      <c r="A21" s="252">
        <f t="shared" si="2"/>
        <v>44457</v>
      </c>
      <c r="B21" s="253">
        <f>+B20+DAY(1)</f>
        <v>44457</v>
      </c>
      <c r="C21" s="240" t="s">
        <v>391</v>
      </c>
      <c r="D21" s="143"/>
      <c r="E21" s="239"/>
      <c r="F21" s="143"/>
      <c r="G21" s="139"/>
      <c r="H21" s="175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228"/>
      <c r="V21" s="152"/>
      <c r="W21" s="145" t="s">
        <v>39</v>
      </c>
      <c r="X21" s="145">
        <v>4</v>
      </c>
      <c r="Y21" s="154">
        <f>SUM(X14:X21)</f>
        <v>53</v>
      </c>
      <c r="Z21" s="162"/>
      <c r="AA21" s="163"/>
      <c r="AB21" s="159"/>
      <c r="AC21" s="160"/>
    </row>
    <row r="22" spans="1:29" s="167" customFormat="1" ht="24.9" customHeight="1" x14ac:dyDescent="0.25">
      <c r="A22" s="185">
        <f t="shared" ref="A22" si="4">+B22</f>
        <v>44458</v>
      </c>
      <c r="B22" s="186">
        <f>+B21+DAY(1)</f>
        <v>44458</v>
      </c>
      <c r="C22" s="240" t="s">
        <v>391</v>
      </c>
      <c r="D22" s="143"/>
      <c r="E22" s="239"/>
      <c r="F22" s="143"/>
      <c r="G22" s="139"/>
      <c r="H22" s="175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228"/>
      <c r="V22" s="152"/>
      <c r="W22" s="145"/>
      <c r="X22" s="145"/>
      <c r="Y22" s="154"/>
      <c r="Z22" s="162"/>
      <c r="AA22" s="163"/>
      <c r="AB22" s="159"/>
      <c r="AC22" s="160"/>
    </row>
    <row r="23" spans="1:29" s="167" customFormat="1" ht="24.9" customHeight="1" x14ac:dyDescent="0.25">
      <c r="A23" s="185">
        <f t="shared" si="2"/>
        <v>44458</v>
      </c>
      <c r="B23" s="186">
        <f>+B21+DAY(1)</f>
        <v>44458</v>
      </c>
      <c r="C23" s="188" t="s">
        <v>92</v>
      </c>
      <c r="D23" s="136"/>
      <c r="E23" s="149" t="s">
        <v>33</v>
      </c>
      <c r="F23" s="136" t="s">
        <v>34</v>
      </c>
      <c r="G23" s="194">
        <v>0.41666666666666669</v>
      </c>
      <c r="H23" s="175">
        <v>0.54166666666666663</v>
      </c>
      <c r="I23" s="137"/>
      <c r="J23" s="139"/>
      <c r="K23" s="139"/>
      <c r="L23" s="139"/>
      <c r="M23" s="139"/>
      <c r="N23" s="139"/>
      <c r="O23" s="139"/>
      <c r="P23" s="139"/>
      <c r="Q23" s="139"/>
      <c r="R23" s="169"/>
      <c r="S23" s="139"/>
      <c r="T23" s="139"/>
      <c r="U23" s="139"/>
      <c r="V23" s="152"/>
      <c r="W23" s="144" t="s">
        <v>40</v>
      </c>
      <c r="X23" s="28"/>
      <c r="Y23" s="140"/>
      <c r="Z23" s="162"/>
      <c r="AA23" s="163"/>
      <c r="AB23" s="159"/>
      <c r="AC23" s="160"/>
    </row>
    <row r="24" spans="1:29" s="167" customFormat="1" ht="24.9" customHeight="1" x14ac:dyDescent="0.25">
      <c r="A24" s="185">
        <f>+B23</f>
        <v>44458</v>
      </c>
      <c r="B24" s="186">
        <f>+B21+DAY(1)</f>
        <v>44458</v>
      </c>
      <c r="C24" s="188" t="s">
        <v>92</v>
      </c>
      <c r="D24" s="136"/>
      <c r="E24" s="149" t="s">
        <v>33</v>
      </c>
      <c r="F24" s="136" t="s">
        <v>42</v>
      </c>
      <c r="G24" s="194">
        <v>0.41666666666666669</v>
      </c>
      <c r="H24" s="175">
        <v>0.54166666666666663</v>
      </c>
      <c r="I24" s="137"/>
      <c r="J24" s="139"/>
      <c r="K24" s="139"/>
      <c r="L24" s="139"/>
      <c r="M24" s="139"/>
      <c r="N24" s="139"/>
      <c r="O24" s="139"/>
      <c r="P24" s="139"/>
      <c r="Q24" s="139"/>
      <c r="R24" s="169"/>
      <c r="S24" s="139"/>
      <c r="T24" s="139"/>
      <c r="U24" s="139"/>
      <c r="V24" s="152"/>
      <c r="W24" s="144"/>
      <c r="X24" s="28"/>
      <c r="Y24" s="140"/>
      <c r="Z24" s="162"/>
      <c r="AA24" s="163"/>
      <c r="AB24" s="159"/>
      <c r="AC24" s="160"/>
    </row>
    <row r="25" spans="1:29" s="167" customFormat="1" ht="24.9" customHeight="1" x14ac:dyDescent="0.25">
      <c r="A25" s="258">
        <f t="shared" ref="A25:A33" si="5">+B25</f>
        <v>44459</v>
      </c>
      <c r="B25" s="259">
        <f>+B23+DAY(1)</f>
        <v>44459</v>
      </c>
      <c r="C25" s="188" t="s">
        <v>92</v>
      </c>
      <c r="D25" s="136"/>
      <c r="E25" s="149" t="s">
        <v>54</v>
      </c>
      <c r="F25" s="136" t="s">
        <v>34</v>
      </c>
      <c r="G25" s="194">
        <v>0.75</v>
      </c>
      <c r="H25" s="175">
        <v>0.875</v>
      </c>
      <c r="I25" s="137"/>
      <c r="J25" s="139"/>
      <c r="K25" s="139"/>
      <c r="L25" s="139"/>
      <c r="M25" s="139"/>
      <c r="N25" s="139"/>
      <c r="O25" s="139"/>
      <c r="P25" s="139"/>
      <c r="Q25" s="139"/>
      <c r="R25" s="169"/>
      <c r="S25" s="139"/>
      <c r="T25" s="139"/>
      <c r="U25" s="139"/>
      <c r="V25" s="152"/>
      <c r="W25" s="144" t="s">
        <v>32</v>
      </c>
      <c r="X25" s="140"/>
      <c r="Y25" s="140"/>
      <c r="Z25" s="162"/>
      <c r="AA25" s="163"/>
      <c r="AB25" s="159"/>
      <c r="AC25" s="160"/>
    </row>
    <row r="26" spans="1:29" s="167" customFormat="1" ht="24.9" customHeight="1" x14ac:dyDescent="0.25">
      <c r="A26" s="258">
        <f t="shared" si="5"/>
        <v>44459</v>
      </c>
      <c r="B26" s="259">
        <f>+B23+DAY(1)</f>
        <v>44459</v>
      </c>
      <c r="C26" s="188" t="s">
        <v>92</v>
      </c>
      <c r="D26" s="136"/>
      <c r="E26" s="149" t="s">
        <v>54</v>
      </c>
      <c r="F26" s="136" t="s">
        <v>42</v>
      </c>
      <c r="G26" s="194">
        <v>0.75</v>
      </c>
      <c r="H26" s="175">
        <v>0.875</v>
      </c>
      <c r="I26" s="137"/>
      <c r="J26" s="139"/>
      <c r="K26" s="139"/>
      <c r="L26" s="139"/>
      <c r="M26" s="139"/>
      <c r="N26" s="139"/>
      <c r="O26" s="139"/>
      <c r="P26" s="139"/>
      <c r="Q26" s="139"/>
      <c r="R26" s="169"/>
      <c r="S26" s="139"/>
      <c r="T26" s="139"/>
      <c r="U26" s="139"/>
      <c r="V26" s="152"/>
      <c r="W26" s="146" t="s">
        <v>43</v>
      </c>
      <c r="X26" s="146">
        <v>8</v>
      </c>
      <c r="Y26" s="146"/>
      <c r="Z26" s="162"/>
      <c r="AA26" s="163"/>
      <c r="AB26" s="159"/>
      <c r="AC26" s="160"/>
    </row>
    <row r="27" spans="1:29" s="167" customFormat="1" ht="24.9" customHeight="1" x14ac:dyDescent="0.25">
      <c r="A27" s="252">
        <f t="shared" si="5"/>
        <v>44460</v>
      </c>
      <c r="B27" s="253">
        <f>+B25+DAY(1)</f>
        <v>44460</v>
      </c>
      <c r="C27" s="143"/>
      <c r="D27" s="143"/>
      <c r="E27" s="239"/>
      <c r="F27" s="143"/>
      <c r="G27" s="194"/>
      <c r="H27" s="175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52"/>
      <c r="W27" s="146" t="s">
        <v>44</v>
      </c>
      <c r="X27" s="146">
        <v>6</v>
      </c>
      <c r="Z27" s="162"/>
      <c r="AA27" s="163"/>
      <c r="AB27" s="159"/>
      <c r="AC27" s="160"/>
    </row>
    <row r="28" spans="1:29" s="167" customFormat="1" ht="24.9" customHeight="1" x14ac:dyDescent="0.25">
      <c r="A28" s="260">
        <f t="shared" si="5"/>
        <v>44461</v>
      </c>
      <c r="B28" s="261">
        <f t="shared" ref="B28:B32" si="6">+B27+DAY(1)</f>
        <v>44461</v>
      </c>
      <c r="C28" s="173" t="s">
        <v>82</v>
      </c>
      <c r="D28" s="174"/>
      <c r="E28" s="239"/>
      <c r="F28" s="143"/>
      <c r="G28" s="139"/>
      <c r="H28" s="175"/>
      <c r="I28" s="302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52"/>
      <c r="W28" s="146" t="s">
        <v>45</v>
      </c>
      <c r="X28" s="146"/>
      <c r="Y28" s="154">
        <f>SUM(X26:X28)</f>
        <v>14</v>
      </c>
      <c r="Z28" s="162"/>
      <c r="AA28" s="163"/>
      <c r="AB28" s="159"/>
      <c r="AC28" s="160"/>
    </row>
    <row r="29" spans="1:29" s="167" customFormat="1" ht="24.9" customHeight="1" x14ac:dyDescent="0.25">
      <c r="A29" s="252">
        <f t="shared" si="5"/>
        <v>44462</v>
      </c>
      <c r="B29" s="253">
        <f t="shared" si="6"/>
        <v>44462</v>
      </c>
      <c r="C29" s="136" t="s">
        <v>281</v>
      </c>
      <c r="D29" s="136"/>
      <c r="E29" s="149"/>
      <c r="F29" s="136"/>
      <c r="G29" s="137"/>
      <c r="H29" s="138"/>
      <c r="I29" s="137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228"/>
      <c r="V29" s="152"/>
      <c r="Y29" s="145"/>
      <c r="Z29" s="162"/>
      <c r="AA29" s="163"/>
      <c r="AB29" s="159"/>
      <c r="AC29" s="160"/>
    </row>
    <row r="30" spans="1:29" s="167" customFormat="1" ht="24.9" customHeight="1" x14ac:dyDescent="0.25">
      <c r="A30" s="252">
        <f t="shared" si="5"/>
        <v>44463</v>
      </c>
      <c r="B30" s="253">
        <f t="shared" si="6"/>
        <v>44463</v>
      </c>
      <c r="C30" s="143" t="s">
        <v>282</v>
      </c>
      <c r="D30" s="143"/>
      <c r="E30" s="239"/>
      <c r="F30" s="143"/>
      <c r="G30" s="194"/>
      <c r="H30" s="175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228"/>
      <c r="V30" s="152"/>
      <c r="W30" s="236" t="s">
        <v>46</v>
      </c>
      <c r="X30" s="28"/>
      <c r="Y30" s="28"/>
      <c r="Z30" s="162"/>
      <c r="AA30" s="163"/>
      <c r="AB30" s="159"/>
      <c r="AC30" s="160"/>
    </row>
    <row r="31" spans="1:29" s="167" customFormat="1" ht="24.9" customHeight="1" x14ac:dyDescent="0.25">
      <c r="A31" s="252">
        <f t="shared" si="5"/>
        <v>44464</v>
      </c>
      <c r="B31" s="253">
        <f t="shared" si="6"/>
        <v>44464</v>
      </c>
      <c r="C31" s="240" t="s">
        <v>335</v>
      </c>
      <c r="D31" s="143"/>
      <c r="E31" s="239"/>
      <c r="F31" s="143"/>
      <c r="G31" s="194"/>
      <c r="H31" s="175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228"/>
      <c r="V31" s="152"/>
      <c r="W31" s="146" t="s">
        <v>48</v>
      </c>
      <c r="X31" s="146"/>
      <c r="Y31" s="146"/>
      <c r="Z31" s="162"/>
      <c r="AA31" s="163"/>
      <c r="AB31" s="159"/>
      <c r="AC31" s="160"/>
    </row>
    <row r="32" spans="1:29" s="167" customFormat="1" ht="24.9" customHeight="1" x14ac:dyDescent="0.25">
      <c r="A32" s="324">
        <f t="shared" si="5"/>
        <v>44465</v>
      </c>
      <c r="B32" s="186">
        <f t="shared" si="6"/>
        <v>44465</v>
      </c>
      <c r="C32" s="195" t="s">
        <v>92</v>
      </c>
      <c r="D32" s="136"/>
      <c r="E32" s="180" t="s">
        <v>69</v>
      </c>
      <c r="F32" s="136" t="s">
        <v>34</v>
      </c>
      <c r="G32" s="194">
        <v>0.41666666666666669</v>
      </c>
      <c r="H32" s="175"/>
      <c r="I32" s="137"/>
      <c r="J32" s="139"/>
      <c r="K32" s="139"/>
      <c r="L32" s="139"/>
      <c r="M32" s="139"/>
      <c r="N32" s="139"/>
      <c r="O32" s="139"/>
      <c r="P32" s="139"/>
      <c r="Q32" s="139"/>
      <c r="R32" s="169"/>
      <c r="S32" s="139"/>
      <c r="T32" s="139"/>
      <c r="U32" s="139"/>
      <c r="V32" s="152"/>
      <c r="W32" s="146" t="s">
        <v>49</v>
      </c>
      <c r="X32" s="146"/>
      <c r="Y32" s="154">
        <f>SUM(X31:X32)</f>
        <v>0</v>
      </c>
      <c r="Z32" s="162"/>
      <c r="AA32" s="163"/>
      <c r="AB32" s="159"/>
      <c r="AC32" s="160"/>
    </row>
    <row r="33" spans="1:29" s="167" customFormat="1" ht="24.9" customHeight="1" x14ac:dyDescent="0.25">
      <c r="A33" s="274">
        <f t="shared" si="5"/>
        <v>44466</v>
      </c>
      <c r="B33" s="259">
        <f>+B32+DAY(1)</f>
        <v>44466</v>
      </c>
      <c r="C33" s="136" t="s">
        <v>59</v>
      </c>
      <c r="D33" s="136"/>
      <c r="E33" s="137">
        <v>1</v>
      </c>
      <c r="F33" s="136" t="s">
        <v>34</v>
      </c>
      <c r="G33" s="138">
        <v>0.75</v>
      </c>
      <c r="H33" s="138">
        <v>0.875</v>
      </c>
      <c r="I33" s="137"/>
      <c r="J33" s="139"/>
      <c r="K33" s="139"/>
      <c r="L33" s="139"/>
      <c r="M33" s="139"/>
      <c r="N33" s="139"/>
      <c r="O33" s="139"/>
      <c r="P33" s="139"/>
      <c r="Q33" s="139"/>
      <c r="R33" s="169"/>
      <c r="S33" s="139"/>
      <c r="T33" s="139"/>
      <c r="U33" s="139"/>
      <c r="V33" s="152"/>
      <c r="Z33" s="162"/>
      <c r="AA33" s="163"/>
      <c r="AB33" s="159"/>
      <c r="AC33" s="160"/>
    </row>
    <row r="34" spans="1:29" s="167" customFormat="1" ht="24.9" customHeight="1" x14ac:dyDescent="0.25">
      <c r="A34" s="274">
        <f t="shared" ref="A34" si="7">+B34</f>
        <v>44466</v>
      </c>
      <c r="B34" s="259">
        <f>+B33</f>
        <v>44466</v>
      </c>
      <c r="C34" s="136" t="str">
        <f>+C33</f>
        <v>Qualifikation ÖM Senioren Doppel</v>
      </c>
      <c r="D34" s="136"/>
      <c r="E34" s="137">
        <v>1</v>
      </c>
      <c r="F34" s="136" t="s">
        <v>42</v>
      </c>
      <c r="G34" s="138">
        <v>0.75</v>
      </c>
      <c r="H34" s="138">
        <v>0.875</v>
      </c>
      <c r="I34" s="137"/>
      <c r="J34" s="139"/>
      <c r="K34" s="139"/>
      <c r="L34" s="139"/>
      <c r="M34" s="139"/>
      <c r="N34" s="139"/>
      <c r="O34" s="139"/>
      <c r="P34" s="139"/>
      <c r="Q34" s="139"/>
      <c r="R34" s="169"/>
      <c r="S34" s="139"/>
      <c r="T34" s="139"/>
      <c r="U34" s="139"/>
      <c r="V34" s="152"/>
      <c r="W34" s="144" t="s">
        <v>51</v>
      </c>
      <c r="X34" s="146"/>
      <c r="Z34" s="162"/>
      <c r="AA34" s="163"/>
      <c r="AB34" s="159"/>
      <c r="AC34" s="160"/>
    </row>
    <row r="35" spans="1:29" s="167" customFormat="1" ht="24.9" customHeight="1" x14ac:dyDescent="0.25">
      <c r="A35" s="252">
        <f t="shared" ref="A35:A45" si="8">+B35</f>
        <v>44467</v>
      </c>
      <c r="B35" s="253">
        <f>+B33+DAY(1)</f>
        <v>44467</v>
      </c>
      <c r="C35" s="143"/>
      <c r="D35" s="143"/>
      <c r="E35" s="239"/>
      <c r="F35" s="143"/>
      <c r="G35" s="194"/>
      <c r="H35" s="175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52"/>
      <c r="W35" s="146" t="s">
        <v>48</v>
      </c>
      <c r="X35" s="146"/>
      <c r="Y35" s="146"/>
      <c r="Z35" s="162"/>
      <c r="AA35" s="163"/>
      <c r="AB35" s="159"/>
      <c r="AC35" s="160"/>
    </row>
    <row r="36" spans="1:29" s="167" customFormat="1" ht="24.9" customHeight="1" x14ac:dyDescent="0.25">
      <c r="A36" s="252">
        <f t="shared" si="8"/>
        <v>44468</v>
      </c>
      <c r="B36" s="253">
        <f t="shared" ref="B36:B42" si="9">+B35+DAY(1)</f>
        <v>44468</v>
      </c>
      <c r="C36" s="143"/>
      <c r="D36" s="143"/>
      <c r="E36" s="239"/>
      <c r="F36" s="143"/>
      <c r="G36" s="194"/>
      <c r="H36" s="175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52"/>
      <c r="W36" s="146" t="s">
        <v>49</v>
      </c>
      <c r="X36" s="146"/>
      <c r="Y36" s="154">
        <f>SUM(X35:X36)</f>
        <v>0</v>
      </c>
      <c r="Z36" s="162"/>
      <c r="AA36" s="163"/>
      <c r="AB36" s="159"/>
      <c r="AC36" s="160"/>
    </row>
    <row r="37" spans="1:29" s="167" customFormat="1" ht="24.9" customHeight="1" x14ac:dyDescent="0.25">
      <c r="A37" s="252">
        <f t="shared" si="8"/>
        <v>44469</v>
      </c>
      <c r="B37" s="253">
        <f t="shared" si="9"/>
        <v>44469</v>
      </c>
      <c r="C37" s="142"/>
      <c r="D37" s="143"/>
      <c r="E37" s="239"/>
      <c r="F37" s="143"/>
      <c r="G37" s="139"/>
      <c r="H37" s="175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52"/>
      <c r="Z37" s="162"/>
      <c r="AA37" s="163"/>
      <c r="AB37" s="159"/>
      <c r="AC37" s="160"/>
    </row>
    <row r="38" spans="1:29" s="167" customFormat="1" ht="24.9" customHeight="1" x14ac:dyDescent="0.25">
      <c r="A38" s="252">
        <f t="shared" si="8"/>
        <v>44470</v>
      </c>
      <c r="B38" s="253">
        <f t="shared" si="9"/>
        <v>44470</v>
      </c>
      <c r="C38" s="136" t="s">
        <v>47</v>
      </c>
      <c r="D38" s="136"/>
      <c r="E38" s="137">
        <v>1</v>
      </c>
      <c r="F38" s="136" t="s">
        <v>34</v>
      </c>
      <c r="G38" s="138">
        <v>0.6875</v>
      </c>
      <c r="H38" s="138"/>
      <c r="I38" s="137"/>
      <c r="J38" s="139"/>
      <c r="K38" s="139"/>
      <c r="L38" s="139"/>
      <c r="M38" s="139"/>
      <c r="N38" s="139"/>
      <c r="O38" s="139"/>
      <c r="P38" s="139"/>
      <c r="Q38" s="139"/>
      <c r="R38" s="139"/>
      <c r="S38" s="232"/>
      <c r="T38" s="139"/>
      <c r="U38" s="139"/>
      <c r="V38" s="152"/>
      <c r="W38" s="170" t="s">
        <v>55</v>
      </c>
      <c r="X38" s="171"/>
      <c r="Y38" s="170">
        <f>SUM(Y6:Y37)</f>
        <v>110</v>
      </c>
      <c r="Z38" s="162"/>
      <c r="AA38" s="163"/>
      <c r="AB38" s="159"/>
      <c r="AC38" s="160"/>
    </row>
    <row r="39" spans="1:29" s="167" customFormat="1" ht="24.9" customHeight="1" x14ac:dyDescent="0.25">
      <c r="A39" s="312">
        <f t="shared" si="8"/>
        <v>44471</v>
      </c>
      <c r="B39" s="313">
        <f>+B38+DAY(1)</f>
        <v>44471</v>
      </c>
      <c r="C39" s="136" t="s">
        <v>71</v>
      </c>
      <c r="D39" s="136" t="s">
        <v>43</v>
      </c>
      <c r="E39" s="149" t="s">
        <v>33</v>
      </c>
      <c r="F39" s="136" t="s">
        <v>34</v>
      </c>
      <c r="G39" s="209">
        <v>0.375</v>
      </c>
      <c r="H39" s="138"/>
      <c r="I39" s="137"/>
      <c r="J39" s="139"/>
      <c r="K39" s="139"/>
      <c r="L39" s="176"/>
      <c r="M39" s="139"/>
      <c r="N39" s="139"/>
      <c r="O39" s="139"/>
      <c r="P39" s="139"/>
      <c r="Q39" s="139"/>
      <c r="R39" s="139"/>
      <c r="S39" s="139"/>
      <c r="T39" s="139"/>
      <c r="U39" s="139"/>
      <c r="V39" s="152"/>
      <c r="Z39" s="162"/>
      <c r="AA39" s="163"/>
      <c r="AB39" s="159"/>
      <c r="AC39" s="160"/>
    </row>
    <row r="40" spans="1:29" s="167" customFormat="1" ht="24.9" customHeight="1" x14ac:dyDescent="0.25">
      <c r="A40" s="312">
        <f>+B39</f>
        <v>44471</v>
      </c>
      <c r="B40" s="313">
        <f>+B39</f>
        <v>44471</v>
      </c>
      <c r="C40" s="136" t="s">
        <v>71</v>
      </c>
      <c r="D40" s="136" t="s">
        <v>44</v>
      </c>
      <c r="E40" s="149" t="s">
        <v>33</v>
      </c>
      <c r="F40" s="136" t="s">
        <v>42</v>
      </c>
      <c r="G40" s="209">
        <v>0.45833333333333331</v>
      </c>
      <c r="H40" s="138"/>
      <c r="I40" s="137"/>
      <c r="J40" s="139"/>
      <c r="K40" s="139"/>
      <c r="L40" s="176"/>
      <c r="M40" s="139"/>
      <c r="N40" s="139"/>
      <c r="O40" s="139"/>
      <c r="P40" s="139"/>
      <c r="Q40" s="139"/>
      <c r="R40" s="139"/>
      <c r="S40" s="139"/>
      <c r="T40" s="139"/>
      <c r="U40" s="139"/>
      <c r="V40" s="152"/>
      <c r="W40" s="144"/>
      <c r="X40" s="146"/>
      <c r="Z40" s="162"/>
      <c r="AA40" s="163"/>
      <c r="AB40" s="159"/>
      <c r="AC40" s="160"/>
    </row>
    <row r="41" spans="1:29" s="13" customFormat="1" ht="24.9" customHeight="1" x14ac:dyDescent="0.25">
      <c r="A41" s="185">
        <f t="shared" si="8"/>
        <v>44472</v>
      </c>
      <c r="B41" s="186">
        <f>+B39+DAY(1)</f>
        <v>44472</v>
      </c>
      <c r="C41" s="136" t="s">
        <v>204</v>
      </c>
      <c r="D41" s="136" t="s">
        <v>266</v>
      </c>
      <c r="E41" s="137"/>
      <c r="F41" s="136" t="s">
        <v>34</v>
      </c>
      <c r="G41" s="138">
        <v>0.41666666666666669</v>
      </c>
      <c r="H41" s="138"/>
      <c r="I41" s="137"/>
      <c r="J41" s="139"/>
      <c r="K41" s="139"/>
      <c r="L41" s="139"/>
      <c r="M41" s="139"/>
      <c r="N41" s="139"/>
      <c r="O41" s="316"/>
      <c r="P41" s="139"/>
      <c r="Q41" s="139"/>
      <c r="R41" s="139"/>
      <c r="S41" s="139"/>
      <c r="T41" s="139"/>
      <c r="U41" s="139"/>
      <c r="V41" s="28"/>
      <c r="Z41" s="146"/>
    </row>
    <row r="42" spans="1:29" s="167" customFormat="1" ht="24.9" customHeight="1" x14ac:dyDescent="0.25">
      <c r="A42" s="258">
        <f t="shared" si="8"/>
        <v>44473</v>
      </c>
      <c r="B42" s="259">
        <f t="shared" si="9"/>
        <v>44473</v>
      </c>
      <c r="C42" s="136" t="s">
        <v>366</v>
      </c>
      <c r="D42" s="168" t="s">
        <v>28</v>
      </c>
      <c r="E42" s="149" t="s">
        <v>33</v>
      </c>
      <c r="F42" s="136" t="s">
        <v>34</v>
      </c>
      <c r="G42" s="209">
        <v>0.8125</v>
      </c>
      <c r="H42" s="138"/>
      <c r="I42" s="137"/>
      <c r="J42" s="164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52"/>
      <c r="Z42" s="146"/>
    </row>
    <row r="43" spans="1:29" s="167" customFormat="1" ht="24.9" customHeight="1" x14ac:dyDescent="0.25">
      <c r="A43" s="258">
        <f t="shared" ref="A43" si="10">+B43</f>
        <v>44473</v>
      </c>
      <c r="B43" s="259">
        <f>+B42</f>
        <v>44473</v>
      </c>
      <c r="C43" s="136" t="s">
        <v>367</v>
      </c>
      <c r="D43" s="168" t="s">
        <v>29</v>
      </c>
      <c r="E43" s="149" t="s">
        <v>33</v>
      </c>
      <c r="F43" s="136" t="s">
        <v>34</v>
      </c>
      <c r="G43" s="209">
        <v>0.8125</v>
      </c>
      <c r="H43" s="138"/>
      <c r="I43" s="137"/>
      <c r="J43" s="164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52"/>
      <c r="Z43" s="146"/>
    </row>
    <row r="44" spans="1:29" s="167" customFormat="1" ht="24.9" customHeight="1" x14ac:dyDescent="0.25">
      <c r="A44" s="258">
        <f t="shared" ref="A44" si="11">+B44</f>
        <v>44473</v>
      </c>
      <c r="B44" s="259">
        <f>+B42</f>
        <v>44473</v>
      </c>
      <c r="C44" s="136" t="s">
        <v>52</v>
      </c>
      <c r="D44" s="168" t="s">
        <v>53</v>
      </c>
      <c r="E44" s="149" t="s">
        <v>33</v>
      </c>
      <c r="F44" s="136" t="s">
        <v>42</v>
      </c>
      <c r="G44" s="209">
        <v>0.8125</v>
      </c>
      <c r="H44" s="138"/>
      <c r="I44" s="137"/>
      <c r="J44" s="164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52"/>
      <c r="Z44" s="146"/>
    </row>
    <row r="45" spans="1:29" s="28" customFormat="1" ht="24.9" customHeight="1" x14ac:dyDescent="0.25">
      <c r="A45" s="312">
        <f t="shared" si="8"/>
        <v>44474</v>
      </c>
      <c r="B45" s="313">
        <f>+B42+DAY(1)</f>
        <v>44474</v>
      </c>
      <c r="C45" s="136"/>
      <c r="D45" s="168"/>
      <c r="E45" s="149"/>
      <c r="F45" s="136"/>
      <c r="G45" s="209"/>
      <c r="H45" s="138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Z45" s="327"/>
      <c r="AA45" s="328"/>
      <c r="AB45" s="329"/>
      <c r="AC45" s="330"/>
    </row>
    <row r="46" spans="1:29" s="145" customFormat="1" ht="24.9" customHeight="1" x14ac:dyDescent="0.25">
      <c r="A46" s="256">
        <f>+B46</f>
        <v>44475</v>
      </c>
      <c r="B46" s="257">
        <f>+B45+DAY(1)</f>
        <v>44475</v>
      </c>
      <c r="C46" s="189" t="s">
        <v>98</v>
      </c>
      <c r="D46" s="166"/>
      <c r="E46" s="239"/>
      <c r="F46" s="143"/>
      <c r="G46" s="194"/>
      <c r="H46" s="175"/>
      <c r="I46" s="22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9" s="145" customFormat="1" ht="24.9" customHeight="1" x14ac:dyDescent="0.25">
      <c r="A47" s="303">
        <f>+B47</f>
        <v>44476</v>
      </c>
      <c r="B47" s="304">
        <f>+B46+DAY(1)</f>
        <v>44476</v>
      </c>
      <c r="C47" s="305" t="s">
        <v>87</v>
      </c>
      <c r="D47" s="306"/>
      <c r="E47" s="239"/>
      <c r="F47" s="143"/>
      <c r="G47" s="139"/>
      <c r="H47" s="175"/>
      <c r="I47" s="307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9" s="145" customFormat="1" ht="24.9" customHeight="1" x14ac:dyDescent="0.25">
      <c r="A48" s="252">
        <f>+B48</f>
        <v>44477</v>
      </c>
      <c r="B48" s="253">
        <f>+B47+DAY(1)</f>
        <v>44477</v>
      </c>
      <c r="C48" s="142"/>
      <c r="D48" s="143"/>
      <c r="E48" s="239"/>
      <c r="F48" s="143"/>
      <c r="G48" s="139"/>
      <c r="H48" s="175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9" s="145" customFormat="1" ht="24.9" customHeight="1" x14ac:dyDescent="0.25">
      <c r="A49" s="252">
        <f>+B49</f>
        <v>44478</v>
      </c>
      <c r="B49" s="253">
        <f>+B48+DAY(1)</f>
        <v>44478</v>
      </c>
      <c r="C49" s="136" t="s">
        <v>84</v>
      </c>
      <c r="D49" s="136" t="s">
        <v>76</v>
      </c>
      <c r="E49" s="137"/>
      <c r="F49" s="136" t="s">
        <v>34</v>
      </c>
      <c r="G49" s="138">
        <v>0.41666666666666669</v>
      </c>
      <c r="H49" s="138"/>
      <c r="I49" s="137"/>
      <c r="J49" s="139"/>
      <c r="K49" s="139"/>
      <c r="L49" s="139"/>
      <c r="M49" s="139"/>
      <c r="N49" s="139"/>
      <c r="O49" s="316"/>
      <c r="P49" s="139"/>
      <c r="Q49" s="139"/>
      <c r="R49" s="139"/>
      <c r="S49" s="139"/>
      <c r="T49" s="139"/>
      <c r="U49" s="139"/>
    </row>
    <row r="50" spans="1:29" s="145" customFormat="1" ht="24.9" customHeight="1" x14ac:dyDescent="0.25">
      <c r="A50" s="185">
        <f>+B50</f>
        <v>44479</v>
      </c>
      <c r="B50" s="186">
        <f>+B49+DAY(1)</f>
        <v>44479</v>
      </c>
      <c r="C50" s="136" t="s">
        <v>364</v>
      </c>
      <c r="D50" s="136" t="s">
        <v>279</v>
      </c>
      <c r="E50" s="149" t="s">
        <v>33</v>
      </c>
      <c r="F50" s="150" t="s">
        <v>34</v>
      </c>
      <c r="G50" s="209">
        <v>0.41666666666666669</v>
      </c>
      <c r="H50" s="138"/>
      <c r="I50" s="137"/>
      <c r="J50" s="139"/>
      <c r="K50" s="153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9" s="145" customFormat="1" ht="24.9" customHeight="1" x14ac:dyDescent="0.25">
      <c r="A51" s="185">
        <f>+B50</f>
        <v>44479</v>
      </c>
      <c r="B51" s="186">
        <f>+B49+DAY(1)</f>
        <v>44479</v>
      </c>
      <c r="C51" s="136" t="s">
        <v>7</v>
      </c>
      <c r="D51" s="136" t="s">
        <v>26</v>
      </c>
      <c r="E51" s="149" t="s">
        <v>33</v>
      </c>
      <c r="F51" s="150" t="s">
        <v>42</v>
      </c>
      <c r="G51" s="209">
        <v>0.41666666666666669</v>
      </c>
      <c r="H51" s="138"/>
      <c r="I51" s="137"/>
      <c r="J51" s="139"/>
      <c r="K51" s="153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9" s="145" customFormat="1" ht="24.9" customHeight="1" x14ac:dyDescent="0.25">
      <c r="A52" s="258">
        <f>+B52</f>
        <v>44480</v>
      </c>
      <c r="B52" s="259">
        <f>+B50+DAY(1)</f>
        <v>44480</v>
      </c>
      <c r="C52" s="136" t="s">
        <v>7</v>
      </c>
      <c r="D52" s="136" t="s">
        <v>357</v>
      </c>
      <c r="E52" s="149" t="s">
        <v>33</v>
      </c>
      <c r="F52" s="136" t="s">
        <v>34</v>
      </c>
      <c r="G52" s="209">
        <v>0.79166666666666663</v>
      </c>
      <c r="H52" s="138"/>
      <c r="I52" s="137"/>
      <c r="J52" s="139"/>
      <c r="K52" s="153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W52" s="146"/>
      <c r="X52" s="146"/>
      <c r="Y52" s="154"/>
    </row>
    <row r="53" spans="1:29" s="145" customFormat="1" ht="24.9" customHeight="1" x14ac:dyDescent="0.25">
      <c r="A53" s="258">
        <f>+B52</f>
        <v>44480</v>
      </c>
      <c r="B53" s="259">
        <f>+B50+DAY(1)</f>
        <v>44480</v>
      </c>
      <c r="C53" s="136" t="s">
        <v>7</v>
      </c>
      <c r="D53" s="136" t="s">
        <v>35</v>
      </c>
      <c r="E53" s="149" t="s">
        <v>33</v>
      </c>
      <c r="F53" s="136" t="s">
        <v>42</v>
      </c>
      <c r="G53" s="209">
        <v>0.79166666666666663</v>
      </c>
      <c r="H53" s="138"/>
      <c r="I53" s="137"/>
      <c r="J53" s="139"/>
      <c r="K53" s="153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W53" s="167"/>
      <c r="X53" s="167"/>
      <c r="Y53" s="167"/>
    </row>
    <row r="54" spans="1:29" s="145" customFormat="1" ht="24.9" customHeight="1" x14ac:dyDescent="0.25">
      <c r="A54" s="312">
        <f>+B54</f>
        <v>44481</v>
      </c>
      <c r="B54" s="313">
        <f>+B52+DAY(1)</f>
        <v>44481</v>
      </c>
      <c r="C54" s="136"/>
      <c r="D54" s="136"/>
      <c r="E54" s="149"/>
      <c r="F54" s="136"/>
      <c r="G54" s="209"/>
      <c r="H54" s="138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W54" s="167"/>
      <c r="X54" s="167"/>
      <c r="Y54" s="167"/>
    </row>
    <row r="55" spans="1:29" s="152" customFormat="1" ht="24.9" customHeight="1" x14ac:dyDescent="0.25">
      <c r="A55" s="252">
        <f>+B55</f>
        <v>44482</v>
      </c>
      <c r="B55" s="253">
        <f>+B54+DAY(1)</f>
        <v>44482</v>
      </c>
      <c r="C55" s="143"/>
      <c r="D55" s="143"/>
      <c r="E55" s="239"/>
      <c r="F55" s="143"/>
      <c r="G55" s="194"/>
      <c r="H55" s="175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Z55" s="145"/>
    </row>
    <row r="56" spans="1:29" s="152" customFormat="1" ht="24.9" customHeight="1" x14ac:dyDescent="0.25">
      <c r="A56" s="252">
        <f>+B56</f>
        <v>44483</v>
      </c>
      <c r="B56" s="253">
        <f>+B55+DAY(1)</f>
        <v>44483</v>
      </c>
      <c r="C56" s="142"/>
      <c r="D56" s="143"/>
      <c r="E56" s="239"/>
      <c r="F56" s="143"/>
      <c r="G56" s="194"/>
      <c r="H56" s="175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Z56" s="145"/>
    </row>
    <row r="57" spans="1:29" s="152" customFormat="1" ht="24.9" customHeight="1" x14ac:dyDescent="0.25">
      <c r="A57" s="252">
        <f>+B57</f>
        <v>44484</v>
      </c>
      <c r="B57" s="253">
        <f>+B56+DAY(1)</f>
        <v>44484</v>
      </c>
      <c r="C57" s="143"/>
      <c r="D57" s="143"/>
      <c r="E57" s="239"/>
      <c r="F57" s="143"/>
      <c r="G57" s="194"/>
      <c r="H57" s="175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Z57" s="145"/>
    </row>
    <row r="58" spans="1:29" s="28" customFormat="1" ht="24.9" customHeight="1" x14ac:dyDescent="0.25">
      <c r="A58" s="252">
        <f>+B58</f>
        <v>44485</v>
      </c>
      <c r="B58" s="253">
        <f>+B57+DAY(1)</f>
        <v>44485</v>
      </c>
      <c r="C58" s="136" t="s">
        <v>99</v>
      </c>
      <c r="D58" s="143"/>
      <c r="E58" s="149" t="s">
        <v>33</v>
      </c>
      <c r="F58" s="136" t="s">
        <v>34</v>
      </c>
      <c r="G58" s="194">
        <v>0.375</v>
      </c>
      <c r="H58" s="175"/>
      <c r="I58" s="137"/>
      <c r="J58" s="139"/>
      <c r="K58" s="139"/>
      <c r="L58" s="139"/>
      <c r="M58" s="139"/>
      <c r="N58" s="139"/>
      <c r="O58" s="139"/>
      <c r="P58" s="139"/>
      <c r="Q58" s="139"/>
      <c r="R58" s="169"/>
      <c r="S58" s="139"/>
      <c r="T58" s="139"/>
      <c r="U58" s="139"/>
      <c r="Z58" s="162"/>
      <c r="AA58" s="163"/>
      <c r="AB58" s="159"/>
      <c r="AC58" s="160"/>
    </row>
    <row r="59" spans="1:29" s="28" customFormat="1" ht="24.9" customHeight="1" x14ac:dyDescent="0.25">
      <c r="A59" s="252">
        <f>+B58</f>
        <v>44485</v>
      </c>
      <c r="B59" s="253">
        <f>+B57+DAY(1)</f>
        <v>44485</v>
      </c>
      <c r="C59" s="136" t="s">
        <v>99</v>
      </c>
      <c r="D59" s="143"/>
      <c r="E59" s="149" t="s">
        <v>33</v>
      </c>
      <c r="F59" s="136" t="s">
        <v>42</v>
      </c>
      <c r="G59" s="194">
        <v>0.45833333333333331</v>
      </c>
      <c r="H59" s="175">
        <v>0.58333333333333337</v>
      </c>
      <c r="I59" s="137"/>
      <c r="J59" s="139"/>
      <c r="K59" s="139"/>
      <c r="L59" s="139"/>
      <c r="M59" s="139"/>
      <c r="N59" s="139"/>
      <c r="O59" s="139"/>
      <c r="P59" s="139"/>
      <c r="Q59" s="139"/>
      <c r="R59" s="169"/>
      <c r="S59" s="139"/>
      <c r="T59" s="139"/>
      <c r="U59" s="139"/>
      <c r="Z59" s="162"/>
      <c r="AA59" s="163"/>
      <c r="AB59" s="159"/>
      <c r="AC59" s="160"/>
    </row>
    <row r="60" spans="1:29" s="28" customFormat="1" ht="24.9" customHeight="1" x14ac:dyDescent="0.25">
      <c r="A60" s="185">
        <f>+B60</f>
        <v>44486</v>
      </c>
      <c r="B60" s="186">
        <f>+B58+DAY(1)</f>
        <v>44486</v>
      </c>
      <c r="C60" s="136" t="s">
        <v>381</v>
      </c>
      <c r="D60" s="136" t="s">
        <v>279</v>
      </c>
      <c r="E60" s="149" t="s">
        <v>33</v>
      </c>
      <c r="F60" s="136" t="s">
        <v>34</v>
      </c>
      <c r="G60" s="209">
        <v>0.41666666666666669</v>
      </c>
      <c r="H60" s="138"/>
      <c r="I60" s="137"/>
      <c r="J60" s="164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Z60" s="162"/>
      <c r="AA60" s="163"/>
      <c r="AB60" s="159"/>
      <c r="AC60" s="160"/>
    </row>
    <row r="61" spans="1:29" s="28" customFormat="1" ht="24.9" customHeight="1" x14ac:dyDescent="0.25">
      <c r="A61" s="185">
        <f>+B61</f>
        <v>44486</v>
      </c>
      <c r="B61" s="186">
        <f>+B59+DAY(1)</f>
        <v>44486</v>
      </c>
      <c r="C61" s="136" t="s">
        <v>6</v>
      </c>
      <c r="D61" s="136" t="s">
        <v>26</v>
      </c>
      <c r="E61" s="149" t="s">
        <v>33</v>
      </c>
      <c r="F61" s="136" t="s">
        <v>34</v>
      </c>
      <c r="G61" s="209">
        <v>0.58333333333333337</v>
      </c>
      <c r="H61" s="138"/>
      <c r="I61" s="137"/>
      <c r="J61" s="164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Z61" s="162"/>
      <c r="AA61" s="163"/>
      <c r="AB61" s="159"/>
      <c r="AC61" s="160"/>
    </row>
    <row r="62" spans="1:29" s="13" customFormat="1" ht="24.9" customHeight="1" x14ac:dyDescent="0.25">
      <c r="A62" s="258">
        <f>+B62</f>
        <v>44487</v>
      </c>
      <c r="B62" s="259">
        <f>+B60+DAY(1)</f>
        <v>44487</v>
      </c>
      <c r="C62" s="136" t="s">
        <v>59</v>
      </c>
      <c r="D62" s="136"/>
      <c r="E62" s="137">
        <v>2</v>
      </c>
      <c r="F62" s="136" t="s">
        <v>34</v>
      </c>
      <c r="G62" s="138">
        <v>0.75</v>
      </c>
      <c r="H62" s="138">
        <v>0.875</v>
      </c>
      <c r="I62" s="137"/>
      <c r="J62" s="139"/>
      <c r="K62" s="139"/>
      <c r="L62" s="139"/>
      <c r="M62" s="139"/>
      <c r="N62" s="139"/>
      <c r="O62" s="139"/>
      <c r="P62" s="139"/>
      <c r="Q62" s="139"/>
      <c r="R62" s="169"/>
      <c r="S62" s="139"/>
      <c r="T62" s="139"/>
      <c r="U62" s="139"/>
      <c r="V62" s="28"/>
      <c r="W62" s="145"/>
      <c r="X62" s="145"/>
      <c r="Y62" s="145"/>
      <c r="Z62" s="162"/>
      <c r="AA62" s="177"/>
      <c r="AB62" s="178"/>
      <c r="AC62" s="160"/>
    </row>
    <row r="63" spans="1:29" s="13" customFormat="1" ht="24.9" customHeight="1" x14ac:dyDescent="0.25">
      <c r="A63" s="258">
        <f>+B62</f>
        <v>44487</v>
      </c>
      <c r="B63" s="259">
        <f>+B60+DAY(1)</f>
        <v>44487</v>
      </c>
      <c r="C63" s="136" t="str">
        <f>+C62</f>
        <v>Qualifikation ÖM Senioren Doppel</v>
      </c>
      <c r="D63" s="136"/>
      <c r="E63" s="137">
        <v>2</v>
      </c>
      <c r="F63" s="136" t="s">
        <v>42</v>
      </c>
      <c r="G63" s="138">
        <v>0.75</v>
      </c>
      <c r="H63" s="138">
        <v>0.875</v>
      </c>
      <c r="I63" s="137"/>
      <c r="J63" s="139"/>
      <c r="K63" s="139"/>
      <c r="L63" s="139"/>
      <c r="M63" s="139"/>
      <c r="N63" s="139"/>
      <c r="O63" s="139"/>
      <c r="P63" s="139"/>
      <c r="Q63" s="139"/>
      <c r="R63" s="169"/>
      <c r="S63" s="139"/>
      <c r="T63" s="139"/>
      <c r="U63" s="139"/>
      <c r="V63" s="28"/>
      <c r="W63" s="145"/>
      <c r="X63" s="145"/>
      <c r="Y63" s="145"/>
      <c r="Z63" s="162"/>
      <c r="AA63" s="177"/>
      <c r="AB63" s="178"/>
      <c r="AC63" s="160"/>
    </row>
    <row r="64" spans="1:29" s="13" customFormat="1" ht="24.9" customHeight="1" x14ac:dyDescent="0.25">
      <c r="A64" s="252">
        <f>+B64</f>
        <v>44488</v>
      </c>
      <c r="B64" s="253">
        <f>+B62+DAY(1)</f>
        <v>44488</v>
      </c>
      <c r="C64" s="143"/>
      <c r="D64" s="143"/>
      <c r="E64" s="139"/>
      <c r="F64" s="143"/>
      <c r="G64" s="175"/>
      <c r="H64" s="175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28"/>
      <c r="W64" s="145"/>
      <c r="X64" s="145"/>
      <c r="Y64" s="145"/>
      <c r="Z64" s="162"/>
      <c r="AA64" s="177"/>
      <c r="AB64" s="178"/>
      <c r="AC64" s="160"/>
    </row>
    <row r="65" spans="1:29" s="13" customFormat="1" ht="24.9" customHeight="1" x14ac:dyDescent="0.25">
      <c r="A65" s="256">
        <f>+B65</f>
        <v>44489</v>
      </c>
      <c r="B65" s="257">
        <f>+B64+DAY(1)</f>
        <v>44489</v>
      </c>
      <c r="C65" s="165" t="s">
        <v>31</v>
      </c>
      <c r="D65" s="166"/>
      <c r="E65" s="239"/>
      <c r="F65" s="143"/>
      <c r="G65" s="139"/>
      <c r="H65" s="175"/>
      <c r="I65" s="22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28"/>
      <c r="W65" s="145"/>
      <c r="X65" s="145"/>
      <c r="Y65" s="145"/>
      <c r="Z65" s="162"/>
      <c r="AA65" s="177"/>
      <c r="AB65" s="178"/>
      <c r="AC65" s="160"/>
    </row>
    <row r="66" spans="1:29" s="13" customFormat="1" ht="24.9" customHeight="1" x14ac:dyDescent="0.25">
      <c r="A66" s="256">
        <f>+B65</f>
        <v>44489</v>
      </c>
      <c r="B66" s="257">
        <f>+B64+DAY(1)</f>
        <v>44489</v>
      </c>
      <c r="C66" s="165" t="s">
        <v>78</v>
      </c>
      <c r="D66" s="166"/>
      <c r="E66" s="239"/>
      <c r="F66" s="143"/>
      <c r="G66" s="139"/>
      <c r="H66" s="175"/>
      <c r="I66" s="22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28"/>
      <c r="W66" s="145"/>
      <c r="X66" s="145"/>
      <c r="Y66" s="145"/>
      <c r="Z66" s="162"/>
      <c r="AA66" s="177"/>
      <c r="AB66" s="178"/>
      <c r="AC66" s="160"/>
    </row>
    <row r="67" spans="1:29" s="13" customFormat="1" ht="24.9" customHeight="1" x14ac:dyDescent="0.25">
      <c r="A67" s="260">
        <f t="shared" ref="A67:A73" si="12">+B67</f>
        <v>44490</v>
      </c>
      <c r="B67" s="261">
        <f>+B65+DAY(1)</f>
        <v>44490</v>
      </c>
      <c r="C67" s="173" t="s">
        <v>61</v>
      </c>
      <c r="D67" s="174"/>
      <c r="E67" s="239"/>
      <c r="F67" s="143"/>
      <c r="G67" s="139"/>
      <c r="H67" s="175"/>
      <c r="I67" s="302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28"/>
      <c r="W67" s="145"/>
      <c r="X67" s="145"/>
      <c r="Y67" s="145"/>
      <c r="Z67" s="162"/>
      <c r="AA67" s="177"/>
      <c r="AB67" s="178"/>
      <c r="AC67" s="160"/>
    </row>
    <row r="68" spans="1:29" s="167" customFormat="1" ht="24.9" customHeight="1" x14ac:dyDescent="0.25">
      <c r="A68" s="260">
        <f t="shared" si="12"/>
        <v>44491</v>
      </c>
      <c r="B68" s="261">
        <f>+B67+DAY(1)</f>
        <v>44491</v>
      </c>
      <c r="C68" s="173" t="s">
        <v>60</v>
      </c>
      <c r="D68" s="174"/>
      <c r="E68" s="139"/>
      <c r="F68" s="143"/>
      <c r="G68" s="175"/>
      <c r="H68" s="175"/>
      <c r="I68" s="302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52"/>
      <c r="W68" s="145"/>
      <c r="X68" s="145"/>
      <c r="Y68" s="145"/>
      <c r="Z68" s="146"/>
    </row>
    <row r="69" spans="1:29" s="167" customFormat="1" ht="24.9" customHeight="1" x14ac:dyDescent="0.25">
      <c r="A69" s="252">
        <f t="shared" si="12"/>
        <v>44492</v>
      </c>
      <c r="B69" s="253">
        <f>+B68+DAY(1)</f>
        <v>44492</v>
      </c>
      <c r="C69" s="262" t="s">
        <v>90</v>
      </c>
      <c r="D69" s="263"/>
      <c r="E69" s="264"/>
      <c r="F69" s="263" t="s">
        <v>34</v>
      </c>
      <c r="G69" s="265"/>
      <c r="H69" s="266"/>
      <c r="I69" s="267"/>
      <c r="J69" s="265"/>
      <c r="K69" s="265"/>
      <c r="L69" s="265"/>
      <c r="M69" s="265"/>
      <c r="N69" s="265"/>
      <c r="O69" s="317"/>
      <c r="P69" s="139"/>
      <c r="Q69" s="139"/>
      <c r="R69" s="139"/>
      <c r="S69" s="139"/>
      <c r="T69" s="139"/>
      <c r="U69" s="139"/>
      <c r="V69" s="152"/>
      <c r="W69" s="145"/>
      <c r="X69" s="145"/>
      <c r="Y69" s="145"/>
      <c r="Z69" s="146"/>
    </row>
    <row r="70" spans="1:29" s="167" customFormat="1" ht="24.9" customHeight="1" x14ac:dyDescent="0.25">
      <c r="A70" s="185">
        <f t="shared" si="12"/>
        <v>44493</v>
      </c>
      <c r="B70" s="186">
        <f>+B69+DAY(1)</f>
        <v>44493</v>
      </c>
      <c r="C70" s="262" t="s">
        <v>91</v>
      </c>
      <c r="D70" s="263"/>
      <c r="E70" s="264"/>
      <c r="F70" s="263" t="s">
        <v>34</v>
      </c>
      <c r="G70" s="265"/>
      <c r="H70" s="266"/>
      <c r="I70" s="267"/>
      <c r="J70" s="265"/>
      <c r="K70" s="265"/>
      <c r="L70" s="265"/>
      <c r="M70" s="265"/>
      <c r="N70" s="265"/>
      <c r="O70" s="317"/>
      <c r="P70" s="151"/>
      <c r="Q70" s="139"/>
      <c r="R70" s="139"/>
      <c r="S70" s="139"/>
      <c r="T70" s="139"/>
      <c r="U70" s="139"/>
      <c r="V70" s="152"/>
      <c r="W70" s="146"/>
      <c r="X70" s="146"/>
      <c r="Y70" s="146"/>
      <c r="Z70" s="146"/>
    </row>
    <row r="71" spans="1:29" s="28" customFormat="1" ht="24.9" customHeight="1" x14ac:dyDescent="0.25">
      <c r="A71" s="258">
        <f t="shared" si="12"/>
        <v>44494</v>
      </c>
      <c r="B71" s="259">
        <f>+B70+DAY(1)</f>
        <v>44494</v>
      </c>
      <c r="C71" s="136" t="s">
        <v>52</v>
      </c>
      <c r="D71" s="168" t="s">
        <v>53</v>
      </c>
      <c r="E71" s="149" t="s">
        <v>54</v>
      </c>
      <c r="F71" s="136" t="s">
        <v>34</v>
      </c>
      <c r="G71" s="209">
        <v>0.8125</v>
      </c>
      <c r="H71" s="138"/>
      <c r="I71" s="137"/>
      <c r="J71" s="164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W71" s="146"/>
      <c r="X71" s="146"/>
      <c r="Y71" s="146"/>
      <c r="Z71" s="162"/>
      <c r="AA71" s="163"/>
      <c r="AB71" s="159"/>
      <c r="AC71" s="160"/>
    </row>
    <row r="72" spans="1:29" s="28" customFormat="1" ht="24.9" customHeight="1" x14ac:dyDescent="0.25">
      <c r="A72" s="258">
        <f t="shared" ref="A72" si="13">+B72</f>
        <v>44494</v>
      </c>
      <c r="B72" s="259">
        <f>+B71</f>
        <v>44494</v>
      </c>
      <c r="C72" s="136" t="s">
        <v>368</v>
      </c>
      <c r="D72" s="168" t="s">
        <v>29</v>
      </c>
      <c r="E72" s="149" t="s">
        <v>54</v>
      </c>
      <c r="F72" s="136" t="s">
        <v>42</v>
      </c>
      <c r="G72" s="209">
        <v>0.8125</v>
      </c>
      <c r="H72" s="138"/>
      <c r="I72" s="137"/>
      <c r="J72" s="164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W72" s="146"/>
      <c r="X72" s="146"/>
      <c r="Y72" s="146"/>
      <c r="Z72" s="162"/>
      <c r="AA72" s="163"/>
      <c r="AB72" s="159"/>
      <c r="AC72" s="160"/>
    </row>
    <row r="73" spans="1:29" s="167" customFormat="1" ht="24.9" customHeight="1" x14ac:dyDescent="0.25">
      <c r="A73" s="185">
        <f t="shared" si="12"/>
        <v>44495</v>
      </c>
      <c r="B73" s="186">
        <f>+B71+DAY(1)</f>
        <v>44495</v>
      </c>
      <c r="C73" s="136" t="s">
        <v>41</v>
      </c>
      <c r="D73" s="168"/>
      <c r="E73" s="137">
        <v>1</v>
      </c>
      <c r="F73" s="136" t="s">
        <v>34</v>
      </c>
      <c r="G73" s="138">
        <v>0.41666666666666669</v>
      </c>
      <c r="H73" s="138">
        <v>0.54166666666666663</v>
      </c>
      <c r="I73" s="137"/>
      <c r="J73" s="139"/>
      <c r="K73" s="139"/>
      <c r="L73" s="139"/>
      <c r="M73" s="139"/>
      <c r="N73" s="139"/>
      <c r="O73" s="139"/>
      <c r="P73" s="172"/>
      <c r="Q73" s="139"/>
      <c r="R73" s="139"/>
      <c r="S73" s="139"/>
      <c r="T73" s="139"/>
      <c r="U73" s="139"/>
      <c r="V73" s="152"/>
      <c r="W73" s="145"/>
      <c r="X73" s="179"/>
      <c r="Y73" s="179"/>
      <c r="Z73" s="146"/>
    </row>
    <row r="74" spans="1:29" s="167" customFormat="1" ht="24.9" customHeight="1" x14ac:dyDescent="0.25">
      <c r="A74" s="185">
        <f>+B73</f>
        <v>44495</v>
      </c>
      <c r="B74" s="186">
        <f>+B71+DAY(1)</f>
        <v>44495</v>
      </c>
      <c r="C74" s="136" t="s">
        <v>41</v>
      </c>
      <c r="D74" s="168"/>
      <c r="E74" s="137">
        <v>1</v>
      </c>
      <c r="F74" s="136" t="s">
        <v>42</v>
      </c>
      <c r="G74" s="138">
        <v>0.45833333333333331</v>
      </c>
      <c r="H74" s="138">
        <v>0.58333333333333337</v>
      </c>
      <c r="I74" s="137"/>
      <c r="J74" s="139"/>
      <c r="K74" s="139"/>
      <c r="L74" s="139"/>
      <c r="M74" s="139"/>
      <c r="N74" s="139"/>
      <c r="O74" s="139"/>
      <c r="P74" s="172"/>
      <c r="Q74" s="139"/>
      <c r="R74" s="139"/>
      <c r="S74" s="139"/>
      <c r="T74" s="139"/>
      <c r="U74" s="139"/>
      <c r="V74" s="152"/>
      <c r="W74" s="145"/>
      <c r="X74" s="179"/>
      <c r="Y74" s="179"/>
      <c r="Z74" s="146"/>
    </row>
    <row r="75" spans="1:29" s="167" customFormat="1" ht="24.9" customHeight="1" x14ac:dyDescent="0.25">
      <c r="A75" s="252">
        <f>+B75</f>
        <v>44496</v>
      </c>
      <c r="B75" s="253">
        <f>+B73+DAY(1)</f>
        <v>44496</v>
      </c>
      <c r="C75" s="142"/>
      <c r="D75" s="143"/>
      <c r="E75" s="239"/>
      <c r="F75" s="143"/>
      <c r="G75" s="139"/>
      <c r="H75" s="175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52"/>
      <c r="W75" s="145"/>
      <c r="X75" s="179"/>
      <c r="Y75" s="179"/>
      <c r="Z75" s="146"/>
    </row>
    <row r="76" spans="1:29" s="167" customFormat="1" ht="24.9" customHeight="1" x14ac:dyDescent="0.25">
      <c r="A76" s="252">
        <f>+B76</f>
        <v>44497</v>
      </c>
      <c r="B76" s="253">
        <f>+B75+DAY(1)</f>
        <v>44497</v>
      </c>
      <c r="C76" s="142"/>
      <c r="D76" s="143"/>
      <c r="E76" s="239"/>
      <c r="F76" s="143"/>
      <c r="G76" s="139"/>
      <c r="H76" s="175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52"/>
      <c r="W76" s="145"/>
      <c r="X76" s="179"/>
      <c r="Y76" s="179"/>
      <c r="Z76" s="146"/>
    </row>
    <row r="77" spans="1:29" s="167" customFormat="1" ht="24.9" customHeight="1" x14ac:dyDescent="0.25">
      <c r="A77" s="252">
        <f>+B77</f>
        <v>44498</v>
      </c>
      <c r="B77" s="253">
        <f>+B76+DAY(1)</f>
        <v>44498</v>
      </c>
      <c r="C77" s="143" t="s">
        <v>47</v>
      </c>
      <c r="D77" s="242"/>
      <c r="E77" s="239" t="s">
        <v>54</v>
      </c>
      <c r="F77" s="143" t="s">
        <v>34</v>
      </c>
      <c r="G77" s="194">
        <v>0.6875</v>
      </c>
      <c r="H77" s="175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232"/>
      <c r="T77" s="139"/>
      <c r="U77" s="139"/>
      <c r="V77" s="152"/>
      <c r="W77" s="145"/>
      <c r="X77" s="179"/>
      <c r="Y77" s="179"/>
      <c r="Z77" s="146"/>
    </row>
    <row r="78" spans="1:29" s="28" customFormat="1" ht="24.9" customHeight="1" x14ac:dyDescent="0.25">
      <c r="A78" s="252">
        <f>+B78</f>
        <v>44499</v>
      </c>
      <c r="B78" s="253">
        <f>+B77+DAY(1)</f>
        <v>44499</v>
      </c>
      <c r="C78" s="136" t="s">
        <v>71</v>
      </c>
      <c r="D78" s="136" t="s">
        <v>44</v>
      </c>
      <c r="E78" s="149" t="s">
        <v>54</v>
      </c>
      <c r="F78" s="136" t="s">
        <v>34</v>
      </c>
      <c r="G78" s="209">
        <v>0.375</v>
      </c>
      <c r="H78" s="138"/>
      <c r="I78" s="137"/>
      <c r="J78" s="139"/>
      <c r="K78" s="139"/>
      <c r="L78" s="176"/>
      <c r="M78" s="139"/>
      <c r="N78" s="139"/>
      <c r="O78" s="139"/>
      <c r="P78" s="139"/>
      <c r="Q78" s="139"/>
      <c r="R78" s="139"/>
      <c r="S78" s="139"/>
      <c r="T78" s="139"/>
      <c r="U78" s="139"/>
      <c r="W78" s="146"/>
      <c r="X78" s="146"/>
      <c r="Y78" s="146"/>
      <c r="Z78" s="145"/>
    </row>
    <row r="79" spans="1:29" s="28" customFormat="1" ht="24.9" customHeight="1" x14ac:dyDescent="0.25">
      <c r="A79" s="252">
        <f>+B78</f>
        <v>44499</v>
      </c>
      <c r="B79" s="253">
        <f>+B77+DAY(1)</f>
        <v>44499</v>
      </c>
      <c r="C79" s="136" t="s">
        <v>71</v>
      </c>
      <c r="D79" s="136" t="s">
        <v>43</v>
      </c>
      <c r="E79" s="149" t="s">
        <v>54</v>
      </c>
      <c r="F79" s="136" t="s">
        <v>42</v>
      </c>
      <c r="G79" s="209">
        <v>0.45833333333333331</v>
      </c>
      <c r="H79" s="138"/>
      <c r="I79" s="137"/>
      <c r="J79" s="139"/>
      <c r="K79" s="139"/>
      <c r="L79" s="176"/>
      <c r="M79" s="139"/>
      <c r="N79" s="139"/>
      <c r="O79" s="139"/>
      <c r="P79" s="139"/>
      <c r="Q79" s="139"/>
      <c r="R79" s="139"/>
      <c r="S79" s="139"/>
      <c r="T79" s="139"/>
      <c r="U79" s="139"/>
      <c r="W79" s="146"/>
      <c r="X79" s="146"/>
      <c r="Y79" s="146"/>
      <c r="Z79" s="145"/>
    </row>
    <row r="80" spans="1:29" s="28" customFormat="1" ht="24.9" customHeight="1" x14ac:dyDescent="0.25">
      <c r="A80" s="185">
        <f>+B80</f>
        <v>44500</v>
      </c>
      <c r="B80" s="186">
        <f>+B78+DAY(1)</f>
        <v>44500</v>
      </c>
      <c r="C80" s="136"/>
      <c r="D80" s="168"/>
      <c r="E80" s="137"/>
      <c r="F80" s="136"/>
      <c r="G80" s="138"/>
      <c r="H80" s="138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W80" s="146"/>
      <c r="X80" s="146"/>
      <c r="Y80" s="146"/>
      <c r="Z80" s="145"/>
    </row>
    <row r="81" spans="1:29" s="13" customFormat="1" ht="24.9" customHeight="1" x14ac:dyDescent="0.25">
      <c r="A81" s="185">
        <f>+B81</f>
        <v>44501</v>
      </c>
      <c r="B81" s="186">
        <f>+B80+DAY(1)</f>
        <v>44501</v>
      </c>
      <c r="C81" s="136" t="s">
        <v>80</v>
      </c>
      <c r="D81" s="168"/>
      <c r="E81" s="137">
        <v>1</v>
      </c>
      <c r="F81" s="136" t="s">
        <v>34</v>
      </c>
      <c r="G81" s="138">
        <v>0.41666666666666669</v>
      </c>
      <c r="H81" s="138">
        <v>0.54166666666666663</v>
      </c>
      <c r="I81" s="137"/>
      <c r="J81" s="139"/>
      <c r="K81" s="139"/>
      <c r="L81" s="139"/>
      <c r="M81" s="139"/>
      <c r="N81" s="139"/>
      <c r="O81" s="139"/>
      <c r="P81" s="172"/>
      <c r="Q81" s="139"/>
      <c r="R81" s="139"/>
      <c r="S81" s="139"/>
      <c r="T81" s="139"/>
      <c r="U81" s="139"/>
      <c r="V81" s="28"/>
      <c r="W81" s="146"/>
      <c r="X81" s="146"/>
      <c r="Y81" s="146"/>
      <c r="Z81" s="157"/>
      <c r="AA81" s="163"/>
      <c r="AB81" s="159"/>
      <c r="AC81" s="160"/>
    </row>
    <row r="82" spans="1:29" s="13" customFormat="1" ht="24.9" customHeight="1" x14ac:dyDescent="0.25">
      <c r="A82" s="185">
        <f>+B82</f>
        <v>44501</v>
      </c>
      <c r="B82" s="186">
        <f>+B81</f>
        <v>44501</v>
      </c>
      <c r="C82" s="136" t="s">
        <v>80</v>
      </c>
      <c r="D82" s="168"/>
      <c r="E82" s="137">
        <v>1</v>
      </c>
      <c r="F82" s="136" t="s">
        <v>42</v>
      </c>
      <c r="G82" s="138">
        <v>0.41666666666666669</v>
      </c>
      <c r="H82" s="138">
        <v>0.54166666666666663</v>
      </c>
      <c r="I82" s="137"/>
      <c r="J82" s="139"/>
      <c r="K82" s="139"/>
      <c r="L82" s="139"/>
      <c r="M82" s="139"/>
      <c r="N82" s="139"/>
      <c r="O82" s="139"/>
      <c r="P82" s="172"/>
      <c r="Q82" s="139"/>
      <c r="R82" s="139"/>
      <c r="S82" s="139"/>
      <c r="T82" s="139"/>
      <c r="U82" s="139"/>
      <c r="V82" s="28"/>
      <c r="W82" s="146"/>
      <c r="X82" s="146"/>
      <c r="Y82" s="146"/>
      <c r="Z82" s="157"/>
      <c r="AA82" s="163"/>
      <c r="AB82" s="159"/>
      <c r="AC82" s="160"/>
    </row>
    <row r="83" spans="1:29" s="13" customFormat="1" ht="24.9" customHeight="1" x14ac:dyDescent="0.25">
      <c r="A83" s="252">
        <f>+B83</f>
        <v>44502</v>
      </c>
      <c r="B83" s="253">
        <f>+B81+DAY(1)</f>
        <v>44502</v>
      </c>
      <c r="C83" s="143"/>
      <c r="D83" s="143"/>
      <c r="E83" s="239"/>
      <c r="F83" s="143"/>
      <c r="G83" s="194"/>
      <c r="H83" s="175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28"/>
      <c r="W83" s="146"/>
      <c r="X83" s="146"/>
      <c r="Y83" s="146"/>
      <c r="Z83" s="157"/>
      <c r="AA83" s="163"/>
      <c r="AB83" s="159"/>
      <c r="AC83" s="160"/>
    </row>
    <row r="84" spans="1:29" s="13" customFormat="1" ht="24.9" customHeight="1" x14ac:dyDescent="0.25">
      <c r="A84" s="256">
        <f>+B84</f>
        <v>44503</v>
      </c>
      <c r="B84" s="257">
        <f>+B83+DAY(1)</f>
        <v>44503</v>
      </c>
      <c r="C84" s="165" t="s">
        <v>206</v>
      </c>
      <c r="D84" s="166"/>
      <c r="E84" s="239"/>
      <c r="F84" s="143"/>
      <c r="G84" s="194"/>
      <c r="H84" s="175"/>
      <c r="I84" s="22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28"/>
      <c r="W84" s="146"/>
      <c r="X84" s="146"/>
      <c r="Y84" s="146"/>
      <c r="Z84" s="157"/>
      <c r="AA84" s="163"/>
      <c r="AB84" s="159"/>
      <c r="AC84" s="160"/>
    </row>
    <row r="85" spans="1:29" s="13" customFormat="1" ht="24.9" customHeight="1" x14ac:dyDescent="0.25">
      <c r="A85" s="303">
        <f>+B84</f>
        <v>44503</v>
      </c>
      <c r="B85" s="304">
        <f>+B83+DAY(1)</f>
        <v>44503</v>
      </c>
      <c r="C85" s="305" t="s">
        <v>66</v>
      </c>
      <c r="D85" s="306"/>
      <c r="E85" s="239"/>
      <c r="F85" s="143"/>
      <c r="G85" s="194"/>
      <c r="H85" s="175"/>
      <c r="I85" s="307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28"/>
      <c r="W85" s="146"/>
      <c r="X85" s="146"/>
      <c r="Y85" s="146"/>
      <c r="Z85" s="157"/>
      <c r="AA85" s="163"/>
      <c r="AB85" s="159"/>
      <c r="AC85" s="160"/>
    </row>
    <row r="86" spans="1:29" s="13" customFormat="1" ht="24.9" customHeight="1" x14ac:dyDescent="0.25">
      <c r="A86" s="260">
        <f>+B85</f>
        <v>44503</v>
      </c>
      <c r="B86" s="261">
        <f>+B84+DAY(1)</f>
        <v>44504</v>
      </c>
      <c r="C86" s="173" t="s">
        <v>64</v>
      </c>
      <c r="D86" s="174"/>
      <c r="E86" s="239"/>
      <c r="F86" s="243"/>
      <c r="G86" s="210"/>
      <c r="H86" s="175"/>
      <c r="I86" s="302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28"/>
      <c r="W86" s="146"/>
      <c r="X86" s="146"/>
      <c r="Y86" s="146"/>
      <c r="Z86" s="146"/>
    </row>
    <row r="87" spans="1:29" s="13" customFormat="1" ht="24.9" customHeight="1" x14ac:dyDescent="0.25">
      <c r="A87" s="303">
        <f>+B87</f>
        <v>44505</v>
      </c>
      <c r="B87" s="304">
        <f>+B86+DAY(1)</f>
        <v>44505</v>
      </c>
      <c r="C87" s="305" t="s">
        <v>65</v>
      </c>
      <c r="D87" s="306"/>
      <c r="E87" s="239"/>
      <c r="F87" s="243"/>
      <c r="G87" s="210"/>
      <c r="H87" s="175"/>
      <c r="I87" s="307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28"/>
      <c r="W87" s="146"/>
      <c r="X87" s="146"/>
      <c r="Y87" s="146"/>
      <c r="Z87" s="146"/>
    </row>
    <row r="88" spans="1:29" s="13" customFormat="1" ht="24.9" customHeight="1" x14ac:dyDescent="0.25">
      <c r="A88" s="252">
        <f>+B88</f>
        <v>44506</v>
      </c>
      <c r="B88" s="253">
        <f>+B87+DAY(1)</f>
        <v>44506</v>
      </c>
      <c r="C88" s="136" t="s">
        <v>99</v>
      </c>
      <c r="D88" s="143"/>
      <c r="E88" s="149" t="s">
        <v>54</v>
      </c>
      <c r="F88" s="136" t="s">
        <v>34</v>
      </c>
      <c r="G88" s="194">
        <v>0.375</v>
      </c>
      <c r="H88" s="175"/>
      <c r="I88" s="137"/>
      <c r="J88" s="139"/>
      <c r="K88" s="139"/>
      <c r="L88" s="139"/>
      <c r="M88" s="139"/>
      <c r="N88" s="139"/>
      <c r="O88" s="139"/>
      <c r="P88" s="139"/>
      <c r="Q88" s="139"/>
      <c r="R88" s="169"/>
      <c r="S88" s="139"/>
      <c r="T88" s="139"/>
      <c r="U88" s="139"/>
      <c r="V88" s="28"/>
      <c r="W88" s="146"/>
      <c r="X88" s="146"/>
      <c r="Y88" s="146"/>
      <c r="Z88" s="146"/>
    </row>
    <row r="89" spans="1:29" s="13" customFormat="1" ht="24.9" customHeight="1" x14ac:dyDescent="0.25">
      <c r="A89" s="252">
        <f>+B88</f>
        <v>44506</v>
      </c>
      <c r="B89" s="253">
        <f t="shared" ref="B89:B94" si="14">+B87+DAY(1)</f>
        <v>44506</v>
      </c>
      <c r="C89" s="136" t="s">
        <v>99</v>
      </c>
      <c r="D89" s="143"/>
      <c r="E89" s="149" t="s">
        <v>54</v>
      </c>
      <c r="F89" s="136" t="s">
        <v>42</v>
      </c>
      <c r="G89" s="194">
        <v>0.45833333333333331</v>
      </c>
      <c r="H89" s="175">
        <v>0.58333333333333337</v>
      </c>
      <c r="I89" s="137"/>
      <c r="J89" s="139"/>
      <c r="K89" s="139"/>
      <c r="L89" s="139"/>
      <c r="M89" s="139"/>
      <c r="N89" s="139"/>
      <c r="O89" s="139"/>
      <c r="P89" s="139"/>
      <c r="Q89" s="139"/>
      <c r="R89" s="169"/>
      <c r="S89" s="139"/>
      <c r="T89" s="139"/>
      <c r="U89" s="139"/>
      <c r="V89" s="28"/>
      <c r="W89" s="146"/>
      <c r="X89" s="146"/>
      <c r="Y89" s="146"/>
      <c r="Z89" s="146"/>
    </row>
    <row r="90" spans="1:29" s="13" customFormat="1" ht="24.9" customHeight="1" x14ac:dyDescent="0.25">
      <c r="A90" s="185">
        <f t="shared" ref="A90:A98" si="15">+B90</f>
        <v>44507</v>
      </c>
      <c r="B90" s="186">
        <f t="shared" si="14"/>
        <v>44507</v>
      </c>
      <c r="C90" s="136" t="s">
        <v>6</v>
      </c>
      <c r="D90" s="136" t="s">
        <v>26</v>
      </c>
      <c r="E90" s="149" t="s">
        <v>54</v>
      </c>
      <c r="F90" s="136" t="s">
        <v>34</v>
      </c>
      <c r="G90" s="209">
        <v>0.41666666666666669</v>
      </c>
      <c r="H90" s="138"/>
      <c r="I90" s="137"/>
      <c r="J90" s="164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28"/>
      <c r="W90" s="146"/>
      <c r="X90" s="146"/>
      <c r="Y90" s="146"/>
      <c r="Z90" s="146"/>
    </row>
    <row r="91" spans="1:29" s="13" customFormat="1" ht="24.9" customHeight="1" x14ac:dyDescent="0.25">
      <c r="A91" s="185">
        <f t="shared" si="15"/>
        <v>44507</v>
      </c>
      <c r="B91" s="186">
        <f t="shared" si="14"/>
        <v>44507</v>
      </c>
      <c r="C91" s="136" t="s">
        <v>52</v>
      </c>
      <c r="D91" s="136" t="s">
        <v>24</v>
      </c>
      <c r="E91" s="149" t="s">
        <v>54</v>
      </c>
      <c r="F91" s="136" t="s">
        <v>34</v>
      </c>
      <c r="G91" s="209">
        <v>0.41666666666666669</v>
      </c>
      <c r="H91" s="138"/>
      <c r="I91" s="137"/>
      <c r="J91" s="164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28"/>
      <c r="W91" s="146"/>
      <c r="X91" s="146"/>
      <c r="Y91" s="146"/>
      <c r="Z91" s="146"/>
    </row>
    <row r="92" spans="1:29" s="28" customFormat="1" ht="24.9" customHeight="1" x14ac:dyDescent="0.25">
      <c r="A92" s="258">
        <f t="shared" si="15"/>
        <v>44508</v>
      </c>
      <c r="B92" s="259">
        <f t="shared" si="14"/>
        <v>44508</v>
      </c>
      <c r="C92" s="136" t="s">
        <v>41</v>
      </c>
      <c r="D92" s="168"/>
      <c r="E92" s="137">
        <v>2</v>
      </c>
      <c r="F92" s="136" t="s">
        <v>34</v>
      </c>
      <c r="G92" s="138">
        <v>0.75</v>
      </c>
      <c r="H92" s="138">
        <v>0.875</v>
      </c>
      <c r="I92" s="137"/>
      <c r="J92" s="139"/>
      <c r="K92" s="139"/>
      <c r="L92" s="139"/>
      <c r="M92" s="139"/>
      <c r="N92" s="139"/>
      <c r="O92" s="139"/>
      <c r="P92" s="172"/>
      <c r="Q92" s="139"/>
      <c r="R92" s="139"/>
      <c r="S92" s="139"/>
      <c r="T92" s="139"/>
      <c r="U92" s="139"/>
      <c r="W92" s="146"/>
      <c r="X92" s="146"/>
      <c r="Y92" s="146"/>
      <c r="Z92" s="162"/>
      <c r="AA92" s="163"/>
      <c r="AB92" s="159"/>
      <c r="AC92" s="160"/>
    </row>
    <row r="93" spans="1:29" s="28" customFormat="1" ht="24.9" customHeight="1" x14ac:dyDescent="0.25">
      <c r="A93" s="258">
        <f t="shared" si="15"/>
        <v>44508</v>
      </c>
      <c r="B93" s="259">
        <f t="shared" si="14"/>
        <v>44508</v>
      </c>
      <c r="C93" s="136" t="s">
        <v>41</v>
      </c>
      <c r="D93" s="168"/>
      <c r="E93" s="137">
        <v>2</v>
      </c>
      <c r="F93" s="136" t="s">
        <v>42</v>
      </c>
      <c r="G93" s="138">
        <v>0.75</v>
      </c>
      <c r="H93" s="138">
        <v>0.875</v>
      </c>
      <c r="I93" s="137"/>
      <c r="J93" s="139"/>
      <c r="K93" s="139"/>
      <c r="L93" s="139"/>
      <c r="M93" s="139"/>
      <c r="N93" s="139"/>
      <c r="O93" s="139"/>
      <c r="P93" s="172"/>
      <c r="Q93" s="139"/>
      <c r="R93" s="139"/>
      <c r="S93" s="139"/>
      <c r="T93" s="139"/>
      <c r="U93" s="139"/>
      <c r="W93" s="146"/>
      <c r="X93" s="146"/>
      <c r="Y93" s="146"/>
      <c r="Z93" s="162"/>
      <c r="AA93" s="163"/>
      <c r="AB93" s="159"/>
      <c r="AC93" s="160"/>
    </row>
    <row r="94" spans="1:29" s="13" customFormat="1" ht="24.9" customHeight="1" x14ac:dyDescent="0.25">
      <c r="A94" s="252">
        <f t="shared" si="15"/>
        <v>44509</v>
      </c>
      <c r="B94" s="253">
        <f t="shared" si="14"/>
        <v>44509</v>
      </c>
      <c r="C94" s="143"/>
      <c r="D94" s="143"/>
      <c r="E94" s="239"/>
      <c r="F94" s="143"/>
      <c r="G94" s="194"/>
      <c r="H94" s="175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28"/>
      <c r="W94" s="146"/>
      <c r="X94" s="146"/>
      <c r="Y94" s="146"/>
      <c r="Z94" s="146"/>
    </row>
    <row r="95" spans="1:29" s="13" customFormat="1" ht="24.9" customHeight="1" x14ac:dyDescent="0.25">
      <c r="A95" s="252">
        <f t="shared" si="15"/>
        <v>44510</v>
      </c>
      <c r="B95" s="253">
        <f>+B94+DAY(1)</f>
        <v>44510</v>
      </c>
      <c r="C95" s="143"/>
      <c r="D95" s="143"/>
      <c r="E95" s="239"/>
      <c r="F95" s="143"/>
      <c r="G95" s="194"/>
      <c r="H95" s="175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28"/>
      <c r="W95" s="146"/>
      <c r="X95" s="146"/>
      <c r="Y95" s="146"/>
      <c r="Z95" s="146"/>
    </row>
    <row r="96" spans="1:29" s="13" customFormat="1" ht="24.9" customHeight="1" x14ac:dyDescent="0.25">
      <c r="A96" s="252">
        <f t="shared" si="15"/>
        <v>44511</v>
      </c>
      <c r="B96" s="253">
        <f>+B95+DAY(1)</f>
        <v>44511</v>
      </c>
      <c r="C96" s="142"/>
      <c r="D96" s="143"/>
      <c r="E96" s="239"/>
      <c r="F96" s="143"/>
      <c r="G96" s="139"/>
      <c r="H96" s="175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28"/>
      <c r="W96" s="145"/>
      <c r="X96" s="235"/>
      <c r="Y96" s="235"/>
      <c r="Z96" s="146"/>
    </row>
    <row r="97" spans="1:29" s="13" customFormat="1" ht="24.9" customHeight="1" x14ac:dyDescent="0.25">
      <c r="A97" s="252">
        <f t="shared" si="15"/>
        <v>44512</v>
      </c>
      <c r="B97" s="253">
        <f>+B96+DAY(1)</f>
        <v>44512</v>
      </c>
      <c r="C97" s="244"/>
      <c r="D97" s="143"/>
      <c r="E97" s="239"/>
      <c r="F97" s="143"/>
      <c r="G97" s="139"/>
      <c r="H97" s="175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28"/>
      <c r="W97" s="181"/>
      <c r="X97" s="179"/>
      <c r="Y97" s="179"/>
      <c r="Z97" s="157"/>
      <c r="AA97" s="163"/>
      <c r="AB97" s="159"/>
      <c r="AC97" s="160"/>
    </row>
    <row r="98" spans="1:29" s="13" customFormat="1" ht="24.9" customHeight="1" x14ac:dyDescent="0.25">
      <c r="A98" s="252">
        <f t="shared" si="15"/>
        <v>44513</v>
      </c>
      <c r="B98" s="253">
        <f>+B97+DAY(1)</f>
        <v>44513</v>
      </c>
      <c r="C98" s="147" t="s">
        <v>99</v>
      </c>
      <c r="D98" s="195" t="s">
        <v>207</v>
      </c>
      <c r="E98" s="231" t="s">
        <v>69</v>
      </c>
      <c r="F98" s="136" t="s">
        <v>34</v>
      </c>
      <c r="G98" s="194">
        <v>0.375</v>
      </c>
      <c r="H98" s="175"/>
      <c r="I98" s="137"/>
      <c r="J98" s="139"/>
      <c r="K98" s="139"/>
      <c r="L98" s="139"/>
      <c r="M98" s="139"/>
      <c r="N98" s="139"/>
      <c r="O98" s="139"/>
      <c r="P98" s="139"/>
      <c r="Q98" s="139"/>
      <c r="R98" s="169"/>
      <c r="S98" s="139"/>
      <c r="T98" s="139"/>
      <c r="U98" s="139"/>
      <c r="V98" s="28"/>
      <c r="W98" s="146"/>
      <c r="X98" s="146"/>
      <c r="Y98" s="146"/>
      <c r="Z98" s="146"/>
    </row>
    <row r="99" spans="1:29" s="13" customFormat="1" ht="24.9" customHeight="1" x14ac:dyDescent="0.25">
      <c r="A99" s="252">
        <f>+B98</f>
        <v>44513</v>
      </c>
      <c r="B99" s="253">
        <f>+B97+DAY(1)</f>
        <v>44513</v>
      </c>
      <c r="C99" s="147" t="s">
        <v>99</v>
      </c>
      <c r="D99" s="195" t="s">
        <v>208</v>
      </c>
      <c r="E99" s="231" t="s">
        <v>69</v>
      </c>
      <c r="F99" s="136" t="s">
        <v>42</v>
      </c>
      <c r="G99" s="194">
        <v>0.45833333333333331</v>
      </c>
      <c r="H99" s="175">
        <v>0.58333333333333337</v>
      </c>
      <c r="I99" s="137"/>
      <c r="J99" s="139"/>
      <c r="K99" s="139"/>
      <c r="L99" s="139"/>
      <c r="M99" s="139"/>
      <c r="N99" s="139"/>
      <c r="O99" s="139"/>
      <c r="P99" s="139"/>
      <c r="Q99" s="139"/>
      <c r="R99" s="169"/>
      <c r="S99" s="139"/>
      <c r="T99" s="139"/>
      <c r="U99" s="139"/>
      <c r="V99" s="28"/>
      <c r="W99" s="146"/>
      <c r="X99" s="146"/>
      <c r="Y99" s="146"/>
      <c r="Z99" s="146"/>
    </row>
    <row r="100" spans="1:29" s="13" customFormat="1" ht="24.9" customHeight="1" x14ac:dyDescent="0.25">
      <c r="A100" s="185">
        <f>+B100</f>
        <v>44514</v>
      </c>
      <c r="B100" s="186">
        <f>+B98+DAY(1)</f>
        <v>44514</v>
      </c>
      <c r="C100" s="136" t="s">
        <v>330</v>
      </c>
      <c r="D100" s="136" t="s">
        <v>56</v>
      </c>
      <c r="E100" s="149" t="s">
        <v>54</v>
      </c>
      <c r="F100" s="136" t="s">
        <v>34</v>
      </c>
      <c r="G100" s="209">
        <v>0.41666666666666669</v>
      </c>
      <c r="H100" s="138"/>
      <c r="I100" s="137"/>
      <c r="J100" s="139"/>
      <c r="K100" s="153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28"/>
      <c r="W100" s="145"/>
      <c r="X100" s="179"/>
      <c r="Y100" s="179"/>
      <c r="Z100" s="146"/>
    </row>
    <row r="101" spans="1:29" s="13" customFormat="1" ht="24.9" customHeight="1" x14ac:dyDescent="0.25">
      <c r="A101" s="185">
        <f>+B100</f>
        <v>44514</v>
      </c>
      <c r="B101" s="186">
        <f>+B98+DAY(1)</f>
        <v>44514</v>
      </c>
      <c r="C101" s="136" t="s">
        <v>7</v>
      </c>
      <c r="D101" s="136" t="s">
        <v>24</v>
      </c>
      <c r="E101" s="149" t="s">
        <v>54</v>
      </c>
      <c r="F101" s="136" t="s">
        <v>42</v>
      </c>
      <c r="G101" s="209">
        <v>0.41666666666666669</v>
      </c>
      <c r="H101" s="138"/>
      <c r="I101" s="137"/>
      <c r="J101" s="139"/>
      <c r="K101" s="153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28"/>
      <c r="W101" s="145"/>
      <c r="X101" s="179"/>
      <c r="Y101" s="179"/>
      <c r="Z101" s="146"/>
    </row>
    <row r="102" spans="1:29" s="167" customFormat="1" ht="24.9" customHeight="1" x14ac:dyDescent="0.25">
      <c r="A102" s="258">
        <f t="shared" ref="A102:A108" si="16">+B102</f>
        <v>44515</v>
      </c>
      <c r="B102" s="259">
        <f>+B101+DAY(1)</f>
        <v>44515</v>
      </c>
      <c r="C102" s="136" t="s">
        <v>7</v>
      </c>
      <c r="D102" s="136" t="s">
        <v>358</v>
      </c>
      <c r="E102" s="149" t="s">
        <v>54</v>
      </c>
      <c r="F102" s="136" t="s">
        <v>34</v>
      </c>
      <c r="G102" s="209">
        <v>0.79166666666666663</v>
      </c>
      <c r="H102" s="138"/>
      <c r="I102" s="137"/>
      <c r="J102" s="139"/>
      <c r="K102" s="153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52"/>
      <c r="W102" s="146"/>
      <c r="X102" s="146"/>
      <c r="Y102" s="146"/>
      <c r="Z102" s="146"/>
    </row>
    <row r="103" spans="1:29" s="167" customFormat="1" ht="24.9" customHeight="1" x14ac:dyDescent="0.25">
      <c r="A103" s="258">
        <f t="shared" si="16"/>
        <v>44515</v>
      </c>
      <c r="B103" s="259">
        <f>+B100+DAY(1)</f>
        <v>44515</v>
      </c>
      <c r="C103" s="136" t="s">
        <v>7</v>
      </c>
      <c r="D103" s="136" t="s">
        <v>36</v>
      </c>
      <c r="E103" s="149" t="s">
        <v>54</v>
      </c>
      <c r="F103" s="136" t="s">
        <v>42</v>
      </c>
      <c r="G103" s="209">
        <v>0.79166666666666663</v>
      </c>
      <c r="H103" s="138"/>
      <c r="I103" s="137"/>
      <c r="J103" s="139"/>
      <c r="K103" s="153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52"/>
      <c r="W103" s="146"/>
      <c r="X103" s="146"/>
      <c r="Y103" s="146"/>
      <c r="Z103" s="146"/>
    </row>
    <row r="104" spans="1:29" s="28" customFormat="1" ht="24.9" customHeight="1" x14ac:dyDescent="0.25">
      <c r="A104" s="312">
        <f t="shared" si="16"/>
        <v>44516</v>
      </c>
      <c r="B104" s="313">
        <f>+B103+DAY(1)</f>
        <v>44516</v>
      </c>
      <c r="C104" s="136"/>
      <c r="D104" s="136"/>
      <c r="E104" s="137"/>
      <c r="F104" s="136"/>
      <c r="G104" s="138"/>
      <c r="H104" s="138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W104" s="146"/>
      <c r="X104" s="146"/>
      <c r="Y104" s="146"/>
      <c r="Z104" s="145"/>
    </row>
    <row r="105" spans="1:29" s="28" customFormat="1" ht="24.9" customHeight="1" x14ac:dyDescent="0.25">
      <c r="A105" s="252">
        <f t="shared" si="16"/>
        <v>44517</v>
      </c>
      <c r="B105" s="253">
        <f>+B104+DAY(1)</f>
        <v>44517</v>
      </c>
      <c r="C105" s="143"/>
      <c r="D105" s="143"/>
      <c r="E105" s="239"/>
      <c r="F105" s="143"/>
      <c r="G105" s="139"/>
      <c r="H105" s="175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W105" s="146"/>
      <c r="X105" s="146"/>
      <c r="Y105" s="146"/>
      <c r="Z105" s="145"/>
    </row>
    <row r="106" spans="1:29" s="28" customFormat="1" ht="24.9" customHeight="1" x14ac:dyDescent="0.25">
      <c r="A106" s="303">
        <f t="shared" si="16"/>
        <v>44518</v>
      </c>
      <c r="B106" s="304">
        <f>+B105+DAY(1)</f>
        <v>44518</v>
      </c>
      <c r="C106" s="305" t="s">
        <v>72</v>
      </c>
      <c r="D106" s="306"/>
      <c r="E106" s="139"/>
      <c r="F106" s="143"/>
      <c r="G106" s="175"/>
      <c r="H106" s="175"/>
      <c r="I106" s="307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W106" s="146"/>
      <c r="X106" s="146"/>
      <c r="Y106" s="146"/>
      <c r="Z106" s="145"/>
    </row>
    <row r="107" spans="1:29" s="28" customFormat="1" ht="24.9" customHeight="1" x14ac:dyDescent="0.25">
      <c r="A107" s="252">
        <f t="shared" si="16"/>
        <v>44519</v>
      </c>
      <c r="B107" s="253">
        <f>+B106+DAY(1)</f>
        <v>44519</v>
      </c>
      <c r="C107" s="136" t="s">
        <v>47</v>
      </c>
      <c r="D107" s="136"/>
      <c r="E107" s="137">
        <v>3</v>
      </c>
      <c r="F107" s="136" t="s">
        <v>34</v>
      </c>
      <c r="G107" s="138">
        <v>0.6875</v>
      </c>
      <c r="H107" s="138"/>
      <c r="I107" s="137"/>
      <c r="J107" s="139"/>
      <c r="K107" s="139"/>
      <c r="L107" s="139"/>
      <c r="M107" s="139"/>
      <c r="N107" s="139"/>
      <c r="O107" s="139"/>
      <c r="P107" s="139"/>
      <c r="Q107" s="139"/>
      <c r="R107" s="139"/>
      <c r="S107" s="232"/>
      <c r="T107" s="139"/>
      <c r="U107" s="139"/>
      <c r="W107" s="146"/>
      <c r="X107" s="146"/>
      <c r="Y107" s="146"/>
      <c r="Z107" s="145"/>
    </row>
    <row r="108" spans="1:29" s="28" customFormat="1" ht="24.9" customHeight="1" x14ac:dyDescent="0.25">
      <c r="A108" s="252">
        <f t="shared" si="16"/>
        <v>44520</v>
      </c>
      <c r="B108" s="253">
        <f>+B107+DAY(1)</f>
        <v>44520</v>
      </c>
      <c r="C108" s="262" t="s">
        <v>209</v>
      </c>
      <c r="D108" s="263"/>
      <c r="E108" s="264" t="s">
        <v>67</v>
      </c>
      <c r="F108" s="263" t="s">
        <v>68</v>
      </c>
      <c r="G108" s="267"/>
      <c r="H108" s="268"/>
      <c r="I108" s="267"/>
      <c r="J108" s="265"/>
      <c r="K108" s="265"/>
      <c r="L108" s="265"/>
      <c r="M108" s="265"/>
      <c r="N108" s="265"/>
      <c r="O108" s="265"/>
      <c r="P108" s="265"/>
      <c r="Q108" s="265"/>
      <c r="R108" s="269"/>
      <c r="S108" s="139"/>
      <c r="T108" s="139"/>
      <c r="U108" s="139"/>
      <c r="W108" s="146"/>
      <c r="X108" s="146"/>
      <c r="Y108" s="146"/>
      <c r="Z108" s="145"/>
    </row>
    <row r="109" spans="1:29" s="28" customFormat="1" ht="24.9" customHeight="1" x14ac:dyDescent="0.25">
      <c r="A109" s="252">
        <f>+B108</f>
        <v>44520</v>
      </c>
      <c r="B109" s="253">
        <f>+B107+DAY(1)</f>
        <v>44520</v>
      </c>
      <c r="C109" s="136" t="s">
        <v>73</v>
      </c>
      <c r="D109" s="136"/>
      <c r="E109" s="137" t="s">
        <v>62</v>
      </c>
      <c r="F109" s="136"/>
      <c r="G109" s="137"/>
      <c r="H109" s="138"/>
      <c r="I109" s="137"/>
      <c r="J109" s="139"/>
      <c r="K109" s="139"/>
      <c r="L109" s="139"/>
      <c r="M109" s="139"/>
      <c r="N109" s="139"/>
      <c r="O109" s="139"/>
      <c r="P109" s="139"/>
      <c r="Q109" s="230"/>
      <c r="R109" s="265"/>
      <c r="S109" s="139"/>
      <c r="T109" s="139"/>
      <c r="U109" s="139"/>
      <c r="W109" s="146"/>
      <c r="X109" s="146"/>
      <c r="Y109" s="146"/>
      <c r="Z109" s="145"/>
    </row>
    <row r="110" spans="1:29" s="28" customFormat="1" ht="24.9" customHeight="1" x14ac:dyDescent="0.25">
      <c r="A110" s="185">
        <f t="shared" ref="A110:A119" si="17">+B110</f>
        <v>44521</v>
      </c>
      <c r="B110" s="186">
        <f>+B108+DAY(1)</f>
        <v>44521</v>
      </c>
      <c r="C110" s="262" t="s">
        <v>209</v>
      </c>
      <c r="D110" s="263"/>
      <c r="E110" s="264" t="s">
        <v>210</v>
      </c>
      <c r="F110" s="263" t="s">
        <v>68</v>
      </c>
      <c r="G110" s="267"/>
      <c r="H110" s="268"/>
      <c r="I110" s="267"/>
      <c r="J110" s="265"/>
      <c r="K110" s="265"/>
      <c r="L110" s="265"/>
      <c r="M110" s="265"/>
      <c r="N110" s="265"/>
      <c r="O110" s="265"/>
      <c r="P110" s="265"/>
      <c r="Q110" s="265"/>
      <c r="R110" s="269"/>
      <c r="S110" s="139"/>
      <c r="T110" s="139"/>
      <c r="U110" s="139"/>
      <c r="W110" s="181"/>
      <c r="X110" s="179"/>
      <c r="Y110" s="179"/>
      <c r="Z110" s="145"/>
    </row>
    <row r="111" spans="1:29" s="28" customFormat="1" ht="24.9" customHeight="1" x14ac:dyDescent="0.25">
      <c r="A111" s="185">
        <f t="shared" si="17"/>
        <v>44521</v>
      </c>
      <c r="B111" s="186">
        <f>+B108+DAY(1)</f>
        <v>44521</v>
      </c>
      <c r="C111" s="136" t="s">
        <v>73</v>
      </c>
      <c r="D111" s="136"/>
      <c r="E111" s="137" t="s">
        <v>63</v>
      </c>
      <c r="F111" s="136"/>
      <c r="G111" s="137"/>
      <c r="H111" s="138"/>
      <c r="I111" s="137"/>
      <c r="J111" s="139"/>
      <c r="K111" s="139"/>
      <c r="L111" s="139"/>
      <c r="M111" s="139"/>
      <c r="N111" s="139"/>
      <c r="O111" s="139"/>
      <c r="P111" s="139"/>
      <c r="Q111" s="230"/>
      <c r="R111" s="267"/>
      <c r="S111" s="139"/>
      <c r="T111" s="139"/>
      <c r="U111" s="139"/>
      <c r="W111" s="181"/>
      <c r="X111" s="179"/>
      <c r="Y111" s="179"/>
      <c r="Z111" s="145"/>
    </row>
    <row r="112" spans="1:29" s="28" customFormat="1" ht="24.9" customHeight="1" x14ac:dyDescent="0.25">
      <c r="A112" s="258">
        <f t="shared" si="17"/>
        <v>44522</v>
      </c>
      <c r="B112" s="259">
        <f>+B110+DAY(1)</f>
        <v>44522</v>
      </c>
      <c r="C112" s="136" t="s">
        <v>369</v>
      </c>
      <c r="D112" s="168" t="s">
        <v>28</v>
      </c>
      <c r="E112" s="149" t="s">
        <v>54</v>
      </c>
      <c r="F112" s="136" t="s">
        <v>34</v>
      </c>
      <c r="G112" s="209">
        <v>0.8125</v>
      </c>
      <c r="H112" s="138"/>
      <c r="I112" s="137"/>
      <c r="J112" s="164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W112" s="146"/>
      <c r="X112" s="146"/>
      <c r="Y112" s="146"/>
      <c r="Z112" s="145"/>
    </row>
    <row r="113" spans="1:29" s="28" customFormat="1" ht="24.9" customHeight="1" x14ac:dyDescent="0.25">
      <c r="A113" s="258">
        <f t="shared" ref="A113" si="18">+B113</f>
        <v>44522</v>
      </c>
      <c r="B113" s="259">
        <f>+B111+DAY(1)</f>
        <v>44522</v>
      </c>
      <c r="C113" s="136" t="s">
        <v>370</v>
      </c>
      <c r="D113" s="168" t="s">
        <v>29</v>
      </c>
      <c r="E113" s="149" t="s">
        <v>57</v>
      </c>
      <c r="F113" s="136" t="s">
        <v>34</v>
      </c>
      <c r="G113" s="209">
        <v>0.8125</v>
      </c>
      <c r="H113" s="138"/>
      <c r="I113" s="137"/>
      <c r="J113" s="164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W113" s="146"/>
      <c r="X113" s="146"/>
      <c r="Y113" s="146"/>
      <c r="Z113" s="145"/>
    </row>
    <row r="114" spans="1:29" s="28" customFormat="1" ht="24.9" customHeight="1" x14ac:dyDescent="0.25">
      <c r="A114" s="258">
        <f t="shared" ref="A114" si="19">+B114</f>
        <v>44522</v>
      </c>
      <c r="B114" s="259">
        <f>+B111+DAY(1)</f>
        <v>44522</v>
      </c>
      <c r="C114" s="136" t="s">
        <v>52</v>
      </c>
      <c r="D114" s="168" t="s">
        <v>53</v>
      </c>
      <c r="E114" s="149" t="s">
        <v>57</v>
      </c>
      <c r="F114" s="136" t="s">
        <v>42</v>
      </c>
      <c r="G114" s="209">
        <v>0.8125</v>
      </c>
      <c r="H114" s="138"/>
      <c r="I114" s="137"/>
      <c r="J114" s="164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W114" s="146"/>
      <c r="X114" s="146"/>
      <c r="Y114" s="146"/>
      <c r="Z114" s="145"/>
    </row>
    <row r="115" spans="1:29" s="28" customFormat="1" ht="24.9" customHeight="1" x14ac:dyDescent="0.25">
      <c r="A115" s="312">
        <f t="shared" si="17"/>
        <v>44523</v>
      </c>
      <c r="B115" s="313">
        <f>+B112+DAY(1)</f>
        <v>44523</v>
      </c>
      <c r="C115" s="136"/>
      <c r="D115" s="168"/>
      <c r="E115" s="149"/>
      <c r="F115" s="136"/>
      <c r="G115" s="209"/>
      <c r="H115" s="138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W115" s="145"/>
      <c r="X115" s="145"/>
      <c r="Y115" s="145"/>
      <c r="Z115" s="145"/>
    </row>
    <row r="116" spans="1:29" s="28" customFormat="1" ht="24.9" customHeight="1" x14ac:dyDescent="0.25">
      <c r="A116" s="252">
        <f t="shared" si="17"/>
        <v>44524</v>
      </c>
      <c r="B116" s="253">
        <f>+B115+DAY(1)</f>
        <v>44524</v>
      </c>
      <c r="C116" s="142"/>
      <c r="D116" s="143"/>
      <c r="E116" s="239"/>
      <c r="F116" s="143"/>
      <c r="G116" s="139"/>
      <c r="H116" s="175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W116" s="145"/>
      <c r="X116" s="145"/>
      <c r="Y116" s="145"/>
      <c r="Z116" s="162"/>
      <c r="AA116" s="163"/>
      <c r="AB116" s="159"/>
      <c r="AC116" s="160"/>
    </row>
    <row r="117" spans="1:29" s="28" customFormat="1" ht="24.9" customHeight="1" x14ac:dyDescent="0.25">
      <c r="A117" s="252">
        <f t="shared" si="17"/>
        <v>44525</v>
      </c>
      <c r="B117" s="253">
        <f>+B116+DAY(1)</f>
        <v>44525</v>
      </c>
      <c r="C117" s="143"/>
      <c r="D117" s="143"/>
      <c r="E117" s="239"/>
      <c r="F117" s="243"/>
      <c r="G117" s="210"/>
      <c r="H117" s="175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W117" s="145"/>
      <c r="X117" s="145"/>
      <c r="Y117" s="145"/>
      <c r="Z117" s="145"/>
    </row>
    <row r="118" spans="1:29" s="28" customFormat="1" ht="24.9" customHeight="1" x14ac:dyDescent="0.25">
      <c r="A118" s="252">
        <f t="shared" si="17"/>
        <v>44526</v>
      </c>
      <c r="B118" s="253">
        <f>+B117+DAY(1)</f>
        <v>44526</v>
      </c>
      <c r="C118" s="143"/>
      <c r="D118" s="143"/>
      <c r="E118" s="239"/>
      <c r="F118" s="243"/>
      <c r="G118" s="210"/>
      <c r="H118" s="175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W118" s="145"/>
      <c r="X118" s="145"/>
      <c r="Y118" s="145"/>
      <c r="Z118" s="145"/>
    </row>
    <row r="119" spans="1:29" s="28" customFormat="1" ht="24.9" customHeight="1" x14ac:dyDescent="0.25">
      <c r="A119" s="252">
        <f t="shared" si="17"/>
        <v>44527</v>
      </c>
      <c r="B119" s="253">
        <f>+B118+DAY(1)</f>
        <v>44527</v>
      </c>
      <c r="C119" s="136" t="s">
        <v>71</v>
      </c>
      <c r="D119" s="136" t="s">
        <v>43</v>
      </c>
      <c r="E119" s="149" t="s">
        <v>57</v>
      </c>
      <c r="F119" s="136" t="s">
        <v>34</v>
      </c>
      <c r="G119" s="209">
        <v>0.375</v>
      </c>
      <c r="H119" s="138"/>
      <c r="I119" s="137"/>
      <c r="J119" s="139"/>
      <c r="K119" s="139"/>
      <c r="L119" s="176"/>
      <c r="M119" s="139"/>
      <c r="N119" s="139"/>
      <c r="O119" s="139"/>
      <c r="P119" s="139"/>
      <c r="Q119" s="139"/>
      <c r="R119" s="139"/>
      <c r="S119" s="139"/>
      <c r="T119" s="139"/>
      <c r="U119" s="139"/>
      <c r="W119" s="145"/>
      <c r="X119" s="145"/>
      <c r="Y119" s="145"/>
      <c r="Z119" s="145"/>
    </row>
    <row r="120" spans="1:29" s="28" customFormat="1" ht="24.9" customHeight="1" x14ac:dyDescent="0.25">
      <c r="A120" s="252">
        <f>+B119</f>
        <v>44527</v>
      </c>
      <c r="B120" s="253">
        <f>+B118+DAY(1)</f>
        <v>44527</v>
      </c>
      <c r="C120" s="136" t="s">
        <v>71</v>
      </c>
      <c r="D120" s="136" t="s">
        <v>44</v>
      </c>
      <c r="E120" s="149" t="s">
        <v>57</v>
      </c>
      <c r="F120" s="136" t="s">
        <v>42</v>
      </c>
      <c r="G120" s="209">
        <v>0.45833333333333331</v>
      </c>
      <c r="H120" s="138"/>
      <c r="I120" s="137"/>
      <c r="J120" s="139"/>
      <c r="K120" s="139"/>
      <c r="L120" s="176"/>
      <c r="M120" s="139"/>
      <c r="N120" s="139"/>
      <c r="O120" s="139"/>
      <c r="P120" s="139"/>
      <c r="Q120" s="139"/>
      <c r="R120" s="139"/>
      <c r="S120" s="139"/>
      <c r="T120" s="139"/>
      <c r="U120" s="139"/>
      <c r="W120" s="145"/>
      <c r="X120" s="145"/>
      <c r="Y120" s="145"/>
      <c r="Z120" s="145"/>
    </row>
    <row r="121" spans="1:29" s="28" customFormat="1" ht="24.9" customHeight="1" x14ac:dyDescent="0.25">
      <c r="A121" s="185">
        <f>+B121</f>
        <v>44528</v>
      </c>
      <c r="B121" s="186">
        <f>+B119+DAY(1)</f>
        <v>44528</v>
      </c>
      <c r="C121" s="136" t="s">
        <v>6</v>
      </c>
      <c r="D121" s="168" t="s">
        <v>211</v>
      </c>
      <c r="E121" s="149" t="s">
        <v>57</v>
      </c>
      <c r="F121" s="136" t="s">
        <v>34</v>
      </c>
      <c r="G121" s="194">
        <v>0.41666666666666669</v>
      </c>
      <c r="H121" s="175"/>
      <c r="I121" s="137"/>
      <c r="J121" s="164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W121" s="145"/>
      <c r="X121" s="145"/>
      <c r="Y121" s="145"/>
      <c r="Z121" s="145"/>
    </row>
    <row r="122" spans="1:29" s="28" customFormat="1" ht="24.9" customHeight="1" x14ac:dyDescent="0.25">
      <c r="A122" s="185">
        <f>+B122</f>
        <v>44528</v>
      </c>
      <c r="B122" s="186">
        <f>+B120+DAY(1)</f>
        <v>44528</v>
      </c>
      <c r="C122" s="136" t="s">
        <v>382</v>
      </c>
      <c r="D122" s="168" t="s">
        <v>21</v>
      </c>
      <c r="E122" s="149" t="s">
        <v>54</v>
      </c>
      <c r="F122" s="136" t="s">
        <v>34</v>
      </c>
      <c r="G122" s="194">
        <v>0.58333333333333337</v>
      </c>
      <c r="H122" s="175"/>
      <c r="I122" s="137"/>
      <c r="J122" s="164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W122" s="145"/>
      <c r="X122" s="145"/>
      <c r="Y122" s="145"/>
      <c r="Z122" s="145"/>
    </row>
    <row r="123" spans="1:29" s="28" customFormat="1" ht="24.9" customHeight="1" x14ac:dyDescent="0.25">
      <c r="A123" s="258">
        <f>+B123</f>
        <v>44529</v>
      </c>
      <c r="B123" s="259">
        <f>+B121+DAY(1)</f>
        <v>44529</v>
      </c>
      <c r="C123" s="136" t="s">
        <v>80</v>
      </c>
      <c r="D123" s="168"/>
      <c r="E123" s="137">
        <v>2</v>
      </c>
      <c r="F123" s="136" t="s">
        <v>34</v>
      </c>
      <c r="G123" s="138">
        <v>0.75</v>
      </c>
      <c r="H123" s="138">
        <v>0.875</v>
      </c>
      <c r="I123" s="137"/>
      <c r="J123" s="139"/>
      <c r="K123" s="139"/>
      <c r="L123" s="139"/>
      <c r="M123" s="139"/>
      <c r="N123" s="139"/>
      <c r="O123" s="139"/>
      <c r="P123" s="172"/>
      <c r="Q123" s="139"/>
      <c r="R123" s="139"/>
      <c r="S123" s="139"/>
      <c r="T123" s="139"/>
      <c r="U123" s="139"/>
      <c r="W123" s="145"/>
      <c r="X123" s="145"/>
      <c r="Y123" s="145"/>
      <c r="Z123" s="145"/>
    </row>
    <row r="124" spans="1:29" s="28" customFormat="1" ht="24.9" customHeight="1" x14ac:dyDescent="0.25">
      <c r="A124" s="258">
        <f>+B123</f>
        <v>44529</v>
      </c>
      <c r="B124" s="259">
        <f>+B121+DAY(1)</f>
        <v>44529</v>
      </c>
      <c r="C124" s="136" t="s">
        <v>80</v>
      </c>
      <c r="D124" s="168"/>
      <c r="E124" s="137">
        <v>2</v>
      </c>
      <c r="F124" s="136" t="s">
        <v>42</v>
      </c>
      <c r="G124" s="138">
        <v>0.75</v>
      </c>
      <c r="H124" s="138">
        <v>0.875</v>
      </c>
      <c r="I124" s="137"/>
      <c r="J124" s="139"/>
      <c r="K124" s="139"/>
      <c r="L124" s="139"/>
      <c r="M124" s="139"/>
      <c r="N124" s="139"/>
      <c r="O124" s="139"/>
      <c r="P124" s="172"/>
      <c r="Q124" s="139"/>
      <c r="R124" s="139"/>
      <c r="S124" s="139"/>
      <c r="T124" s="139"/>
      <c r="U124" s="139"/>
      <c r="W124" s="145"/>
      <c r="X124" s="145"/>
      <c r="Y124" s="145"/>
      <c r="Z124" s="145"/>
    </row>
    <row r="125" spans="1:29" s="28" customFormat="1" ht="24.9" customHeight="1" x14ac:dyDescent="0.25">
      <c r="A125" s="252">
        <f t="shared" ref="A125:A134" si="20">+B125</f>
        <v>44530</v>
      </c>
      <c r="B125" s="253">
        <f>+B123+DAY(1)</f>
        <v>44530</v>
      </c>
      <c r="C125" s="143"/>
      <c r="D125" s="143"/>
      <c r="E125" s="239"/>
      <c r="F125" s="243"/>
      <c r="G125" s="210"/>
      <c r="H125" s="175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W125" s="145"/>
      <c r="X125" s="145"/>
      <c r="Y125" s="145"/>
      <c r="Z125" s="145"/>
    </row>
    <row r="126" spans="1:29" s="28" customFormat="1" ht="24.9" customHeight="1" x14ac:dyDescent="0.25">
      <c r="A126" s="252">
        <f t="shared" si="20"/>
        <v>44531</v>
      </c>
      <c r="B126" s="253">
        <f t="shared" ref="B126:B134" si="21">+B125+DAY(1)</f>
        <v>44531</v>
      </c>
      <c r="C126" s="143"/>
      <c r="D126" s="242"/>
      <c r="E126" s="239"/>
      <c r="F126" s="143"/>
      <c r="G126" s="194"/>
      <c r="H126" s="175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W126" s="145"/>
      <c r="X126" s="145"/>
      <c r="Y126" s="145"/>
      <c r="Z126" s="145"/>
    </row>
    <row r="127" spans="1:29" s="28" customFormat="1" ht="24.9" customHeight="1" x14ac:dyDescent="0.25">
      <c r="A127" s="252">
        <f t="shared" si="20"/>
        <v>44532</v>
      </c>
      <c r="B127" s="253">
        <f t="shared" si="21"/>
        <v>44532</v>
      </c>
      <c r="C127" s="143"/>
      <c r="D127" s="242"/>
      <c r="E127" s="239"/>
      <c r="F127" s="143"/>
      <c r="G127" s="139"/>
      <c r="H127" s="175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W127" s="145"/>
      <c r="X127" s="145"/>
      <c r="Y127" s="145"/>
      <c r="Z127" s="145"/>
    </row>
    <row r="128" spans="1:29" s="28" customFormat="1" ht="24.9" customHeight="1" x14ac:dyDescent="0.25">
      <c r="A128" s="252">
        <f t="shared" si="20"/>
        <v>44533</v>
      </c>
      <c r="B128" s="253">
        <f t="shared" si="21"/>
        <v>44533</v>
      </c>
      <c r="C128" s="136" t="s">
        <v>47</v>
      </c>
      <c r="D128" s="136"/>
      <c r="E128" s="137">
        <v>4</v>
      </c>
      <c r="F128" s="136" t="s">
        <v>34</v>
      </c>
      <c r="G128" s="138">
        <v>0.6875</v>
      </c>
      <c r="H128" s="138"/>
      <c r="I128" s="137"/>
      <c r="J128" s="139"/>
      <c r="K128" s="139"/>
      <c r="L128" s="139"/>
      <c r="M128" s="139"/>
      <c r="N128" s="139"/>
      <c r="O128" s="139"/>
      <c r="P128" s="139"/>
      <c r="Q128" s="139"/>
      <c r="R128" s="139"/>
      <c r="S128" s="232"/>
      <c r="T128" s="139"/>
      <c r="U128" s="139"/>
      <c r="W128" s="145"/>
      <c r="X128" s="145"/>
      <c r="Y128" s="145"/>
      <c r="Z128" s="145"/>
    </row>
    <row r="129" spans="1:26" s="28" customFormat="1" ht="24.9" customHeight="1" x14ac:dyDescent="0.25">
      <c r="A129" s="252">
        <f t="shared" si="20"/>
        <v>44534</v>
      </c>
      <c r="B129" s="253">
        <f t="shared" si="21"/>
        <v>44534</v>
      </c>
      <c r="C129" s="262" t="s">
        <v>212</v>
      </c>
      <c r="D129" s="263" t="s">
        <v>213</v>
      </c>
      <c r="E129" s="264" t="s">
        <v>67</v>
      </c>
      <c r="F129" s="263" t="s">
        <v>34</v>
      </c>
      <c r="G129" s="267"/>
      <c r="H129" s="268"/>
      <c r="I129" s="267"/>
      <c r="J129" s="265"/>
      <c r="K129" s="265"/>
      <c r="L129" s="265"/>
      <c r="M129" s="265"/>
      <c r="N129" s="265"/>
      <c r="O129" s="265"/>
      <c r="P129" s="270"/>
      <c r="Q129" s="139"/>
      <c r="R129" s="139"/>
      <c r="S129" s="139"/>
      <c r="T129" s="139"/>
      <c r="U129" s="139"/>
      <c r="W129" s="145"/>
      <c r="X129" s="145"/>
      <c r="Y129" s="145"/>
      <c r="Z129" s="145"/>
    </row>
    <row r="130" spans="1:26" s="28" customFormat="1" ht="24.9" customHeight="1" x14ac:dyDescent="0.25">
      <c r="A130" s="185">
        <f t="shared" si="20"/>
        <v>44535</v>
      </c>
      <c r="B130" s="186">
        <f t="shared" si="21"/>
        <v>44535</v>
      </c>
      <c r="C130" s="262" t="s">
        <v>212</v>
      </c>
      <c r="D130" s="263" t="s">
        <v>213</v>
      </c>
      <c r="E130" s="264" t="s">
        <v>210</v>
      </c>
      <c r="F130" s="263" t="s">
        <v>34</v>
      </c>
      <c r="G130" s="267"/>
      <c r="H130" s="268"/>
      <c r="I130" s="267"/>
      <c r="J130" s="265"/>
      <c r="K130" s="265"/>
      <c r="L130" s="265"/>
      <c r="M130" s="265"/>
      <c r="N130" s="265"/>
      <c r="O130" s="265"/>
      <c r="P130" s="270"/>
      <c r="Q130" s="139"/>
      <c r="R130" s="139"/>
      <c r="S130" s="139"/>
      <c r="T130" s="139"/>
      <c r="U130" s="139"/>
      <c r="W130" s="146"/>
      <c r="X130" s="146"/>
      <c r="Y130" s="146"/>
      <c r="Z130" s="145"/>
    </row>
    <row r="131" spans="1:26" s="28" customFormat="1" ht="24.9" customHeight="1" x14ac:dyDescent="0.25">
      <c r="A131" s="258">
        <f t="shared" si="20"/>
        <v>44536</v>
      </c>
      <c r="B131" s="259">
        <f t="shared" si="21"/>
        <v>44536</v>
      </c>
      <c r="C131" s="136" t="s">
        <v>372</v>
      </c>
      <c r="D131" s="168" t="s">
        <v>85</v>
      </c>
      <c r="E131" s="149" t="s">
        <v>293</v>
      </c>
      <c r="F131" s="136" t="s">
        <v>34</v>
      </c>
      <c r="G131" s="209">
        <v>0.8125</v>
      </c>
      <c r="H131" s="138"/>
      <c r="I131" s="137"/>
      <c r="J131" s="164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W131" s="145"/>
      <c r="X131" s="145"/>
      <c r="Y131" s="145"/>
      <c r="Z131" s="145"/>
    </row>
    <row r="132" spans="1:26" s="28" customFormat="1" ht="24.9" customHeight="1" x14ac:dyDescent="0.25">
      <c r="A132" s="258">
        <f t="shared" ref="A132" si="22">+B132</f>
        <v>44536</v>
      </c>
      <c r="B132" s="259">
        <f>+B131</f>
        <v>44536</v>
      </c>
      <c r="C132" s="136" t="s">
        <v>371</v>
      </c>
      <c r="D132" s="168" t="s">
        <v>29</v>
      </c>
      <c r="E132" s="149" t="s">
        <v>70</v>
      </c>
      <c r="F132" s="136" t="s">
        <v>42</v>
      </c>
      <c r="G132" s="209">
        <v>0.8125</v>
      </c>
      <c r="H132" s="138"/>
      <c r="I132" s="137"/>
      <c r="J132" s="164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W132" s="145"/>
      <c r="X132" s="145"/>
      <c r="Y132" s="145"/>
      <c r="Z132" s="145"/>
    </row>
    <row r="133" spans="1:26" s="28" customFormat="1" ht="24.9" customHeight="1" x14ac:dyDescent="0.25">
      <c r="A133" s="312">
        <f t="shared" si="20"/>
        <v>44537</v>
      </c>
      <c r="B133" s="313">
        <f>+B131+DAY(1)</f>
        <v>44537</v>
      </c>
      <c r="C133" s="136"/>
      <c r="D133" s="168"/>
      <c r="E133" s="149"/>
      <c r="F133" s="136"/>
      <c r="G133" s="209"/>
      <c r="H133" s="138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W133" s="145"/>
      <c r="X133" s="145"/>
      <c r="Y133" s="145"/>
      <c r="Z133" s="145"/>
    </row>
    <row r="134" spans="1:26" s="184" customFormat="1" ht="24.9" customHeight="1" x14ac:dyDescent="0.25">
      <c r="A134" s="185">
        <f t="shared" si="20"/>
        <v>44538</v>
      </c>
      <c r="B134" s="186">
        <f t="shared" si="21"/>
        <v>44538</v>
      </c>
      <c r="C134" s="161" t="s">
        <v>77</v>
      </c>
      <c r="D134" s="136"/>
      <c r="E134" s="137"/>
      <c r="F134" s="136" t="s">
        <v>34</v>
      </c>
      <c r="G134" s="138">
        <v>0.41666666666666669</v>
      </c>
      <c r="H134" s="138"/>
      <c r="I134" s="137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229"/>
      <c r="U134" s="139"/>
      <c r="V134" s="183"/>
      <c r="W134" s="145"/>
      <c r="X134" s="145"/>
      <c r="Y134" s="145"/>
      <c r="Z134" s="146"/>
    </row>
    <row r="135" spans="1:26" s="184" customFormat="1" ht="24.9" customHeight="1" x14ac:dyDescent="0.25">
      <c r="A135" s="271">
        <f>+B134</f>
        <v>44538</v>
      </c>
      <c r="B135" s="272">
        <f>+B133+DAY(1)</f>
        <v>44538</v>
      </c>
      <c r="C135" s="165" t="s">
        <v>37</v>
      </c>
      <c r="D135" s="166"/>
      <c r="E135" s="137"/>
      <c r="F135" s="136"/>
      <c r="G135" s="138"/>
      <c r="H135" s="138"/>
      <c r="I135" s="22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7"/>
      <c r="U135" s="139"/>
      <c r="V135" s="183"/>
      <c r="W135" s="145"/>
      <c r="X135" s="145"/>
      <c r="Y135" s="145"/>
      <c r="Z135" s="146"/>
    </row>
    <row r="136" spans="1:26" s="184" customFormat="1" ht="24.9" customHeight="1" x14ac:dyDescent="0.25">
      <c r="A136" s="252">
        <f>+B136</f>
        <v>44539</v>
      </c>
      <c r="B136" s="253">
        <f>+B134+DAY(1)</f>
        <v>44539</v>
      </c>
      <c r="C136" s="240"/>
      <c r="D136" s="143"/>
      <c r="E136" s="139"/>
      <c r="F136" s="143"/>
      <c r="G136" s="175"/>
      <c r="H136" s="175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83"/>
      <c r="W136" s="145"/>
      <c r="X136" s="145"/>
      <c r="Y136" s="145"/>
      <c r="Z136" s="146"/>
    </row>
    <row r="137" spans="1:26" s="184" customFormat="1" ht="24.9" customHeight="1" x14ac:dyDescent="0.25">
      <c r="A137" s="252">
        <f>+B137</f>
        <v>44540</v>
      </c>
      <c r="B137" s="253">
        <f>+B136+DAY(1)</f>
        <v>44540</v>
      </c>
      <c r="C137" s="142"/>
      <c r="D137" s="143"/>
      <c r="E137" s="239"/>
      <c r="F137" s="143"/>
      <c r="G137" s="139"/>
      <c r="H137" s="175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83"/>
      <c r="W137" s="145"/>
      <c r="X137" s="145"/>
      <c r="Y137" s="145"/>
      <c r="Z137" s="146"/>
    </row>
    <row r="138" spans="1:26" s="184" customFormat="1" ht="24.9" customHeight="1" x14ac:dyDescent="0.25">
      <c r="A138" s="252">
        <f>+B138</f>
        <v>44541</v>
      </c>
      <c r="B138" s="253">
        <f>+B137+DAY(1)</f>
        <v>44541</v>
      </c>
      <c r="C138" s="161" t="s">
        <v>79</v>
      </c>
      <c r="D138" s="136"/>
      <c r="E138" s="137"/>
      <c r="F138" s="136" t="s">
        <v>34</v>
      </c>
      <c r="G138" s="138">
        <v>0.41666666666666669</v>
      </c>
      <c r="H138" s="138"/>
      <c r="I138" s="137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229"/>
      <c r="U138" s="139"/>
      <c r="V138" s="183"/>
      <c r="W138" s="145"/>
      <c r="X138" s="145"/>
      <c r="Y138" s="145"/>
      <c r="Z138" s="146"/>
    </row>
    <row r="139" spans="1:26" s="28" customFormat="1" ht="24.9" customHeight="1" x14ac:dyDescent="0.25">
      <c r="A139" s="185">
        <f>+B139</f>
        <v>44542</v>
      </c>
      <c r="B139" s="186">
        <f>+B138+DAY(1)</f>
        <v>44542</v>
      </c>
      <c r="C139" s="136" t="s">
        <v>7</v>
      </c>
      <c r="D139" s="136" t="s">
        <v>211</v>
      </c>
      <c r="E139" s="149" t="s">
        <v>57</v>
      </c>
      <c r="F139" s="136" t="s">
        <v>34</v>
      </c>
      <c r="G139" s="209">
        <v>0.41666666666666669</v>
      </c>
      <c r="H139" s="175"/>
      <c r="I139" s="137"/>
      <c r="J139" s="139"/>
      <c r="K139" s="273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W139" s="145"/>
      <c r="X139" s="145"/>
      <c r="Y139" s="145"/>
      <c r="Z139" s="145"/>
    </row>
    <row r="140" spans="1:26" s="28" customFormat="1" ht="24.9" customHeight="1" x14ac:dyDescent="0.25">
      <c r="A140" s="185">
        <f>+B139</f>
        <v>44542</v>
      </c>
      <c r="B140" s="186">
        <f>+B138+DAY(1)</f>
        <v>44542</v>
      </c>
      <c r="C140" s="136" t="s">
        <v>331</v>
      </c>
      <c r="D140" s="136" t="s">
        <v>21</v>
      </c>
      <c r="E140" s="149" t="s">
        <v>57</v>
      </c>
      <c r="F140" s="136" t="s">
        <v>42</v>
      </c>
      <c r="G140" s="209">
        <v>0.41666666666666669</v>
      </c>
      <c r="H140" s="175"/>
      <c r="I140" s="137"/>
      <c r="J140" s="139"/>
      <c r="K140" s="273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W140" s="145"/>
      <c r="X140" s="145"/>
      <c r="Y140" s="145"/>
      <c r="Z140" s="145"/>
    </row>
    <row r="141" spans="1:26" s="28" customFormat="1" ht="24.9" customHeight="1" x14ac:dyDescent="0.25">
      <c r="A141" s="258">
        <f t="shared" ref="A141:A148" si="23">+B141</f>
        <v>44543</v>
      </c>
      <c r="B141" s="259">
        <f>+B139+DAY(1)</f>
        <v>44543</v>
      </c>
      <c r="C141" s="136" t="s">
        <v>7</v>
      </c>
      <c r="D141" s="136" t="s">
        <v>328</v>
      </c>
      <c r="E141" s="149" t="s">
        <v>57</v>
      </c>
      <c r="F141" s="136" t="s">
        <v>34</v>
      </c>
      <c r="G141" s="209">
        <v>0.79166666666666663</v>
      </c>
      <c r="H141" s="138"/>
      <c r="I141" s="137"/>
      <c r="J141" s="139"/>
      <c r="K141" s="153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W141" s="145"/>
      <c r="X141" s="145"/>
      <c r="Y141" s="145"/>
      <c r="Z141" s="145"/>
    </row>
    <row r="142" spans="1:26" s="28" customFormat="1" ht="24.9" customHeight="1" x14ac:dyDescent="0.25">
      <c r="A142" s="258">
        <f t="shared" ref="A142" si="24">+B142</f>
        <v>44543</v>
      </c>
      <c r="B142" s="259">
        <f>+B140+DAY(1)</f>
        <v>44543</v>
      </c>
      <c r="C142" s="136" t="s">
        <v>7</v>
      </c>
      <c r="D142" s="136" t="s">
        <v>359</v>
      </c>
      <c r="E142" s="149" t="s">
        <v>57</v>
      </c>
      <c r="F142" s="136" t="s">
        <v>42</v>
      </c>
      <c r="G142" s="209">
        <v>0.79166666666666663</v>
      </c>
      <c r="H142" s="138"/>
      <c r="I142" s="137"/>
      <c r="J142" s="139"/>
      <c r="K142" s="153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W142" s="145"/>
      <c r="X142" s="145"/>
      <c r="Y142" s="145"/>
      <c r="Z142" s="145"/>
    </row>
    <row r="143" spans="1:26" s="28" customFormat="1" ht="24.9" customHeight="1" x14ac:dyDescent="0.25">
      <c r="A143" s="312">
        <f t="shared" si="23"/>
        <v>44544</v>
      </c>
      <c r="B143" s="313">
        <f>+B141+DAY(1)</f>
        <v>44544</v>
      </c>
      <c r="C143" s="136"/>
      <c r="D143" s="136"/>
      <c r="E143" s="149"/>
      <c r="F143" s="136"/>
      <c r="G143" s="209"/>
      <c r="H143" s="138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W143" s="145"/>
      <c r="X143" s="145"/>
      <c r="Y143" s="145"/>
      <c r="Z143" s="145"/>
    </row>
    <row r="144" spans="1:26" s="28" customFormat="1" ht="24.9" customHeight="1" x14ac:dyDescent="0.25">
      <c r="A144" s="252">
        <f t="shared" si="23"/>
        <v>44545</v>
      </c>
      <c r="B144" s="253">
        <f t="shared" ref="B144:B146" si="25">+B143+DAY(1)</f>
        <v>44545</v>
      </c>
      <c r="C144" s="242"/>
      <c r="D144" s="143"/>
      <c r="E144" s="239"/>
      <c r="F144" s="143"/>
      <c r="G144" s="194"/>
      <c r="H144" s="175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W144" s="145"/>
      <c r="X144" s="145"/>
      <c r="Y144" s="145"/>
      <c r="Z144" s="145"/>
    </row>
    <row r="145" spans="1:26" s="13" customFormat="1" ht="24.9" customHeight="1" x14ac:dyDescent="0.25">
      <c r="A145" s="252">
        <f t="shared" si="23"/>
        <v>44546</v>
      </c>
      <c r="B145" s="253">
        <f t="shared" si="25"/>
        <v>44546</v>
      </c>
      <c r="C145" s="242"/>
      <c r="D145" s="143"/>
      <c r="E145" s="239"/>
      <c r="F145" s="143"/>
      <c r="G145" s="194"/>
      <c r="H145" s="175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28"/>
      <c r="W145" s="145"/>
      <c r="X145" s="145"/>
      <c r="Y145" s="145"/>
      <c r="Z145" s="146"/>
    </row>
    <row r="146" spans="1:26" s="13" customFormat="1" ht="24.9" customHeight="1" x14ac:dyDescent="0.25">
      <c r="A146" s="252">
        <f t="shared" si="23"/>
        <v>44547</v>
      </c>
      <c r="B146" s="253">
        <f t="shared" si="25"/>
        <v>44547</v>
      </c>
      <c r="C146" s="142"/>
      <c r="D146" s="143"/>
      <c r="E146" s="239"/>
      <c r="F146" s="143"/>
      <c r="G146" s="139"/>
      <c r="H146" s="175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28"/>
      <c r="W146" s="146"/>
      <c r="X146" s="146"/>
      <c r="Y146" s="146"/>
      <c r="Z146" s="146"/>
    </row>
    <row r="147" spans="1:26" s="13" customFormat="1" ht="24.9" customHeight="1" x14ac:dyDescent="0.25">
      <c r="A147" s="312">
        <f>+B147</f>
        <v>44548</v>
      </c>
      <c r="B147" s="313">
        <f>+B146+DAY(1)</f>
        <v>44548</v>
      </c>
      <c r="C147" s="136" t="s">
        <v>71</v>
      </c>
      <c r="D147" s="136" t="s">
        <v>43</v>
      </c>
      <c r="E147" s="149" t="s">
        <v>70</v>
      </c>
      <c r="F147" s="136" t="s">
        <v>42</v>
      </c>
      <c r="G147" s="209">
        <v>0.45833333333333331</v>
      </c>
      <c r="H147" s="138"/>
      <c r="I147" s="137"/>
      <c r="J147" s="139"/>
      <c r="K147" s="139"/>
      <c r="L147" s="176"/>
      <c r="M147" s="139"/>
      <c r="N147" s="139"/>
      <c r="O147" s="139"/>
      <c r="P147" s="139"/>
      <c r="Q147" s="139"/>
      <c r="R147" s="139"/>
      <c r="S147" s="139"/>
      <c r="T147" s="139"/>
      <c r="U147" s="139"/>
      <c r="V147" s="28"/>
      <c r="W147" s="146"/>
      <c r="X147" s="146"/>
      <c r="Y147" s="146"/>
      <c r="Z147" s="146"/>
    </row>
    <row r="148" spans="1:26" s="13" customFormat="1" ht="24.9" customHeight="1" x14ac:dyDescent="0.25">
      <c r="A148" s="185">
        <f t="shared" si="23"/>
        <v>44549</v>
      </c>
      <c r="B148" s="186">
        <f>+B147+DAY(1)</f>
        <v>44549</v>
      </c>
      <c r="C148" s="136"/>
      <c r="D148" s="168"/>
      <c r="E148" s="137"/>
      <c r="F148" s="136"/>
      <c r="G148" s="138"/>
      <c r="H148" s="138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28"/>
      <c r="W148" s="146"/>
      <c r="X148" s="146"/>
      <c r="Y148" s="146"/>
      <c r="Z148" s="146"/>
    </row>
    <row r="149" spans="1:26" s="13" customFormat="1" ht="24.9" customHeight="1" x14ac:dyDescent="0.25">
      <c r="A149" s="185">
        <f>+B148</f>
        <v>44549</v>
      </c>
      <c r="B149" s="186">
        <f>+B148</f>
        <v>44549</v>
      </c>
      <c r="C149" s="136"/>
      <c r="D149" s="168"/>
      <c r="E149" s="137"/>
      <c r="F149" s="136"/>
      <c r="G149" s="138"/>
      <c r="H149" s="138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28"/>
      <c r="W149" s="146"/>
      <c r="X149" s="146"/>
      <c r="Y149" s="146"/>
      <c r="Z149" s="146"/>
    </row>
    <row r="150" spans="1:26" s="13" customFormat="1" ht="24.9" customHeight="1" x14ac:dyDescent="0.25">
      <c r="A150" s="258">
        <f>+B150</f>
        <v>44550</v>
      </c>
      <c r="B150" s="259">
        <f>+B148+DAY(1)</f>
        <v>44550</v>
      </c>
      <c r="C150" s="136" t="s">
        <v>50</v>
      </c>
      <c r="D150" s="168"/>
      <c r="E150" s="137">
        <v>1</v>
      </c>
      <c r="F150" s="136" t="s">
        <v>34</v>
      </c>
      <c r="G150" s="138">
        <v>0.75</v>
      </c>
      <c r="H150" s="138">
        <v>0.875</v>
      </c>
      <c r="I150" s="137"/>
      <c r="J150" s="139"/>
      <c r="K150" s="139"/>
      <c r="L150" s="139"/>
      <c r="M150" s="139"/>
      <c r="N150" s="139"/>
      <c r="O150" s="139"/>
      <c r="P150" s="139"/>
      <c r="Q150" s="139"/>
      <c r="R150" s="169"/>
      <c r="S150" s="139"/>
      <c r="T150" s="139"/>
      <c r="U150" s="139"/>
      <c r="V150" s="28"/>
      <c r="W150" s="146"/>
      <c r="X150" s="146"/>
      <c r="Y150" s="146"/>
      <c r="Z150" s="146"/>
    </row>
    <row r="151" spans="1:26" s="13" customFormat="1" ht="24.9" customHeight="1" x14ac:dyDescent="0.25">
      <c r="A151" s="258">
        <f>+B150</f>
        <v>44550</v>
      </c>
      <c r="B151" s="259">
        <f>+B148+DAY(1)</f>
        <v>44550</v>
      </c>
      <c r="C151" s="136" t="s">
        <v>50</v>
      </c>
      <c r="D151" s="168"/>
      <c r="E151" s="137">
        <v>1</v>
      </c>
      <c r="F151" s="136" t="s">
        <v>42</v>
      </c>
      <c r="G151" s="138">
        <v>0.75</v>
      </c>
      <c r="H151" s="138">
        <v>0.875</v>
      </c>
      <c r="I151" s="137"/>
      <c r="J151" s="139"/>
      <c r="K151" s="139"/>
      <c r="L151" s="139"/>
      <c r="M151" s="139"/>
      <c r="N151" s="139"/>
      <c r="O151" s="139"/>
      <c r="P151" s="139"/>
      <c r="Q151" s="139"/>
      <c r="R151" s="169"/>
      <c r="S151" s="139"/>
      <c r="T151" s="139"/>
      <c r="U151" s="139"/>
      <c r="V151" s="28"/>
      <c r="W151" s="146"/>
      <c r="X151" s="146"/>
      <c r="Y151" s="146"/>
      <c r="Z151" s="146"/>
    </row>
    <row r="152" spans="1:26" s="13" customFormat="1" ht="24.9" customHeight="1" x14ac:dyDescent="0.25">
      <c r="A152" s="252">
        <f>+B152</f>
        <v>44551</v>
      </c>
      <c r="B152" s="253">
        <f>+B150+DAY(1)</f>
        <v>44551</v>
      </c>
      <c r="C152" s="142"/>
      <c r="D152" s="143"/>
      <c r="E152" s="190"/>
      <c r="F152" s="143"/>
      <c r="G152" s="175"/>
      <c r="H152" s="175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28"/>
      <c r="W152" s="145"/>
      <c r="X152" s="145"/>
      <c r="Y152" s="145"/>
      <c r="Z152" s="146"/>
    </row>
    <row r="153" spans="1:26" s="13" customFormat="1" ht="24.9" customHeight="1" x14ac:dyDescent="0.25">
      <c r="A153" s="252">
        <f>+B153</f>
        <v>44552</v>
      </c>
      <c r="B153" s="253">
        <f>+B152+DAY(1)</f>
        <v>44552</v>
      </c>
      <c r="C153" s="143"/>
      <c r="D153" s="242"/>
      <c r="E153" s="139"/>
      <c r="F153" s="143"/>
      <c r="G153" s="175"/>
      <c r="H153" s="175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28"/>
      <c r="W153" s="145"/>
      <c r="X153" s="145"/>
      <c r="Y153" s="145"/>
      <c r="Z153" s="146"/>
    </row>
    <row r="154" spans="1:26" s="13" customFormat="1" ht="24.9" customHeight="1" x14ac:dyDescent="0.25">
      <c r="A154" s="252">
        <f>+B153</f>
        <v>44552</v>
      </c>
      <c r="B154" s="253">
        <f>+B152+DAY(1)</f>
        <v>44552</v>
      </c>
      <c r="C154" s="143"/>
      <c r="D154" s="242"/>
      <c r="E154" s="139"/>
      <c r="F154" s="143"/>
      <c r="G154" s="175"/>
      <c r="H154" s="175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28"/>
      <c r="W154" s="145"/>
      <c r="X154" s="145"/>
      <c r="Y154" s="145"/>
      <c r="Z154" s="146"/>
    </row>
    <row r="155" spans="1:26" s="183" customFormat="1" ht="24.9" customHeight="1" x14ac:dyDescent="0.25">
      <c r="A155" s="252">
        <f t="shared" ref="A155:A172" si="26">+B155</f>
        <v>44553</v>
      </c>
      <c r="B155" s="253">
        <f>+B153+DAY(1)</f>
        <v>44553</v>
      </c>
      <c r="C155" s="242"/>
      <c r="D155" s="143"/>
      <c r="E155" s="239"/>
      <c r="F155" s="143"/>
      <c r="G155" s="194"/>
      <c r="H155" s="175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W155" s="145"/>
      <c r="X155" s="145"/>
      <c r="Y155" s="145"/>
      <c r="Z155" s="145"/>
    </row>
    <row r="156" spans="1:26" s="183" customFormat="1" ht="24.9" customHeight="1" x14ac:dyDescent="0.25">
      <c r="A156" s="252">
        <f t="shared" si="26"/>
        <v>44554</v>
      </c>
      <c r="B156" s="253">
        <f t="shared" ref="B156:B172" si="27">+B155+DAY(1)</f>
        <v>44554</v>
      </c>
      <c r="C156" s="187" t="s">
        <v>81</v>
      </c>
      <c r="D156" s="143"/>
      <c r="E156" s="239"/>
      <c r="F156" s="143"/>
      <c r="G156" s="139"/>
      <c r="H156" s="175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W156" s="145"/>
      <c r="X156" s="145"/>
      <c r="Y156" s="145"/>
      <c r="Z156" s="145"/>
    </row>
    <row r="157" spans="1:26" s="183" customFormat="1" ht="24.9" customHeight="1" x14ac:dyDescent="0.25">
      <c r="A157" s="185">
        <f t="shared" si="26"/>
        <v>44555</v>
      </c>
      <c r="B157" s="186">
        <f t="shared" si="27"/>
        <v>44555</v>
      </c>
      <c r="C157" s="187" t="s">
        <v>81</v>
      </c>
      <c r="D157" s="143"/>
      <c r="E157" s="239"/>
      <c r="F157" s="143"/>
      <c r="G157" s="139"/>
      <c r="H157" s="175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W157" s="146"/>
      <c r="X157" s="146"/>
      <c r="Y157" s="146"/>
      <c r="Z157" s="145"/>
    </row>
    <row r="158" spans="1:26" s="183" customFormat="1" ht="24.9" customHeight="1" x14ac:dyDescent="0.25">
      <c r="A158" s="185">
        <f t="shared" si="26"/>
        <v>44556</v>
      </c>
      <c r="B158" s="186">
        <f t="shared" si="27"/>
        <v>44556</v>
      </c>
      <c r="C158" s="187" t="s">
        <v>81</v>
      </c>
      <c r="D158" s="143"/>
      <c r="E158" s="239"/>
      <c r="F158" s="143"/>
      <c r="G158" s="139"/>
      <c r="H158" s="175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W158" s="146"/>
      <c r="X158" s="146"/>
      <c r="Y158" s="146"/>
      <c r="Z158" s="145"/>
    </row>
    <row r="159" spans="1:26" s="183" customFormat="1" ht="24.9" customHeight="1" x14ac:dyDescent="0.25">
      <c r="A159" s="252">
        <f t="shared" si="26"/>
        <v>44557</v>
      </c>
      <c r="B159" s="253">
        <f t="shared" si="27"/>
        <v>44557</v>
      </c>
      <c r="C159" s="187" t="s">
        <v>81</v>
      </c>
      <c r="D159" s="143"/>
      <c r="E159" s="239"/>
      <c r="F159" s="143"/>
      <c r="G159" s="139"/>
      <c r="H159" s="175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W159" s="146"/>
      <c r="X159" s="146"/>
      <c r="Y159" s="146"/>
      <c r="Z159" s="145"/>
    </row>
    <row r="160" spans="1:26" s="183" customFormat="1" ht="24.9" customHeight="1" x14ac:dyDescent="0.25">
      <c r="A160" s="252">
        <f t="shared" si="26"/>
        <v>44558</v>
      </c>
      <c r="B160" s="253">
        <f t="shared" si="27"/>
        <v>44558</v>
      </c>
      <c r="C160" s="187" t="s">
        <v>81</v>
      </c>
      <c r="D160" s="143"/>
      <c r="E160" s="239"/>
      <c r="F160" s="143"/>
      <c r="G160" s="139"/>
      <c r="H160" s="175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W160" s="146"/>
      <c r="X160" s="146"/>
      <c r="Y160" s="146"/>
      <c r="Z160" s="145"/>
    </row>
    <row r="161" spans="1:26" s="183" customFormat="1" ht="24.9" customHeight="1" x14ac:dyDescent="0.25">
      <c r="A161" s="252">
        <f t="shared" si="26"/>
        <v>44559</v>
      </c>
      <c r="B161" s="253">
        <f t="shared" si="27"/>
        <v>44559</v>
      </c>
      <c r="C161" s="187" t="s">
        <v>81</v>
      </c>
      <c r="D161" s="143"/>
      <c r="E161" s="239"/>
      <c r="F161" s="143"/>
      <c r="G161" s="139"/>
      <c r="H161" s="175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W161" s="146"/>
      <c r="X161" s="146"/>
      <c r="Y161" s="146"/>
      <c r="Z161" s="145"/>
    </row>
    <row r="162" spans="1:26" s="183" customFormat="1" ht="24.9" customHeight="1" x14ac:dyDescent="0.25">
      <c r="A162" s="252">
        <f t="shared" si="26"/>
        <v>44560</v>
      </c>
      <c r="B162" s="253">
        <f t="shared" si="27"/>
        <v>44560</v>
      </c>
      <c r="C162" s="187" t="s">
        <v>81</v>
      </c>
      <c r="D162" s="143"/>
      <c r="E162" s="239"/>
      <c r="F162" s="143"/>
      <c r="G162" s="139"/>
      <c r="H162" s="175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W162" s="146"/>
      <c r="X162" s="146"/>
      <c r="Y162" s="146"/>
      <c r="Z162" s="145"/>
    </row>
    <row r="163" spans="1:26" s="183" customFormat="1" ht="24.9" customHeight="1" x14ac:dyDescent="0.25">
      <c r="A163" s="252">
        <f t="shared" si="26"/>
        <v>44561</v>
      </c>
      <c r="B163" s="253">
        <f t="shared" si="27"/>
        <v>44561</v>
      </c>
      <c r="C163" s="187" t="s">
        <v>81</v>
      </c>
      <c r="D163" s="143"/>
      <c r="E163" s="239"/>
      <c r="F163" s="143"/>
      <c r="G163" s="139"/>
      <c r="H163" s="175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W163" s="146"/>
      <c r="X163" s="146"/>
      <c r="Y163" s="146"/>
      <c r="Z163" s="145"/>
    </row>
    <row r="164" spans="1:26" s="28" customFormat="1" ht="24.9" customHeight="1" x14ac:dyDescent="0.25">
      <c r="A164" s="185">
        <f t="shared" si="26"/>
        <v>44562</v>
      </c>
      <c r="B164" s="186">
        <f t="shared" si="27"/>
        <v>44562</v>
      </c>
      <c r="C164" s="187" t="s">
        <v>81</v>
      </c>
      <c r="D164" s="143"/>
      <c r="E164" s="239"/>
      <c r="F164" s="143"/>
      <c r="G164" s="139"/>
      <c r="H164" s="175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W164" s="145"/>
      <c r="X164" s="145"/>
      <c r="Y164" s="145"/>
      <c r="Z164" s="145"/>
    </row>
    <row r="165" spans="1:26" s="28" customFormat="1" ht="24.9" customHeight="1" x14ac:dyDescent="0.25">
      <c r="A165" s="185">
        <f t="shared" si="26"/>
        <v>44563</v>
      </c>
      <c r="B165" s="186">
        <f t="shared" si="27"/>
        <v>44563</v>
      </c>
      <c r="C165" s="182" t="s">
        <v>329</v>
      </c>
      <c r="D165" s="143"/>
      <c r="E165" s="239"/>
      <c r="F165" s="143" t="s">
        <v>34</v>
      </c>
      <c r="G165" s="139"/>
      <c r="H165" s="175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229"/>
      <c r="U165" s="139"/>
      <c r="W165" s="145"/>
      <c r="X165" s="145"/>
      <c r="Y165" s="145"/>
      <c r="Z165" s="145"/>
    </row>
    <row r="166" spans="1:26" s="28" customFormat="1" ht="24.9" customHeight="1" x14ac:dyDescent="0.25">
      <c r="A166" s="134">
        <f t="shared" si="26"/>
        <v>44564</v>
      </c>
      <c r="B166" s="135">
        <f t="shared" si="27"/>
        <v>44564</v>
      </c>
      <c r="C166" s="187" t="s">
        <v>81</v>
      </c>
      <c r="D166" s="143"/>
      <c r="E166" s="239"/>
      <c r="F166" s="143"/>
      <c r="G166" s="139"/>
      <c r="H166" s="175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W166" s="145"/>
      <c r="X166" s="145"/>
      <c r="Y166" s="145"/>
      <c r="Z166" s="145"/>
    </row>
    <row r="167" spans="1:26" s="28" customFormat="1" ht="24.9" customHeight="1" x14ac:dyDescent="0.25">
      <c r="A167" s="252">
        <f t="shared" si="26"/>
        <v>44565</v>
      </c>
      <c r="B167" s="253">
        <f t="shared" si="27"/>
        <v>44565</v>
      </c>
      <c r="C167" s="187" t="s">
        <v>81</v>
      </c>
      <c r="D167" s="143"/>
      <c r="E167" s="239"/>
      <c r="F167" s="143"/>
      <c r="G167" s="139"/>
      <c r="H167" s="175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W167" s="145"/>
      <c r="X167" s="145"/>
      <c r="Y167" s="145"/>
      <c r="Z167" s="145"/>
    </row>
    <row r="168" spans="1:26" s="28" customFormat="1" ht="24.9" customHeight="1" x14ac:dyDescent="0.25">
      <c r="A168" s="252">
        <f t="shared" si="26"/>
        <v>44566</v>
      </c>
      <c r="B168" s="253">
        <f t="shared" si="27"/>
        <v>44566</v>
      </c>
      <c r="C168" s="187" t="s">
        <v>81</v>
      </c>
      <c r="D168" s="143"/>
      <c r="E168" s="239"/>
      <c r="F168" s="143"/>
      <c r="G168" s="139"/>
      <c r="H168" s="175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W168" s="145"/>
      <c r="X168" s="145"/>
      <c r="Y168" s="145"/>
      <c r="Z168" s="145"/>
    </row>
    <row r="169" spans="1:26" s="13" customFormat="1" ht="24.9" customHeight="1" x14ac:dyDescent="0.25">
      <c r="A169" s="185">
        <f t="shared" si="26"/>
        <v>44567</v>
      </c>
      <c r="B169" s="186">
        <f t="shared" si="27"/>
        <v>44567</v>
      </c>
      <c r="C169" s="161" t="s">
        <v>83</v>
      </c>
      <c r="D169" s="143"/>
      <c r="E169" s="139"/>
      <c r="F169" s="143"/>
      <c r="G169" s="139"/>
      <c r="H169" s="175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229"/>
      <c r="U169" s="137"/>
      <c r="V169" s="28"/>
      <c r="W169" s="145"/>
      <c r="X169" s="145"/>
      <c r="Y169" s="145"/>
      <c r="Z169" s="146"/>
    </row>
    <row r="170" spans="1:26" s="13" customFormat="1" ht="24.9" customHeight="1" x14ac:dyDescent="0.25">
      <c r="A170" s="252">
        <f t="shared" si="26"/>
        <v>44568</v>
      </c>
      <c r="B170" s="253">
        <f t="shared" si="27"/>
        <v>44568</v>
      </c>
      <c r="C170" s="161" t="s">
        <v>83</v>
      </c>
      <c r="D170" s="143"/>
      <c r="E170" s="139"/>
      <c r="F170" s="143"/>
      <c r="G170" s="139"/>
      <c r="H170" s="175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229"/>
      <c r="U170" s="137"/>
      <c r="V170" s="28"/>
      <c r="W170" s="145"/>
      <c r="X170" s="145"/>
      <c r="Y170" s="145"/>
      <c r="Z170" s="146"/>
    </row>
    <row r="171" spans="1:26" s="167" customFormat="1" ht="24.9" customHeight="1" x14ac:dyDescent="0.25">
      <c r="A171" s="252">
        <f t="shared" si="26"/>
        <v>44569</v>
      </c>
      <c r="B171" s="253">
        <f t="shared" si="27"/>
        <v>44569</v>
      </c>
      <c r="C171" s="161" t="s">
        <v>83</v>
      </c>
      <c r="D171" s="143"/>
      <c r="E171" s="139"/>
      <c r="F171" s="143"/>
      <c r="G171" s="139"/>
      <c r="H171" s="175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229"/>
      <c r="U171" s="137"/>
      <c r="V171" s="152"/>
      <c r="W171" s="145"/>
      <c r="X171" s="145"/>
      <c r="Y171" s="145"/>
      <c r="Z171" s="146"/>
    </row>
    <row r="172" spans="1:26" s="167" customFormat="1" ht="24.9" customHeight="1" x14ac:dyDescent="0.25">
      <c r="A172" s="185">
        <f t="shared" si="26"/>
        <v>44570</v>
      </c>
      <c r="B172" s="186">
        <f t="shared" si="27"/>
        <v>44570</v>
      </c>
      <c r="C172" s="136"/>
      <c r="D172" s="168"/>
      <c r="E172" s="137"/>
      <c r="F172" s="136"/>
      <c r="G172" s="138"/>
      <c r="H172" s="138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52"/>
      <c r="W172" s="145"/>
      <c r="X172" s="145"/>
      <c r="Y172" s="145"/>
      <c r="Z172" s="146"/>
    </row>
    <row r="173" spans="1:26" s="13" customFormat="1" ht="24.9" customHeight="1" x14ac:dyDescent="0.25">
      <c r="A173" s="258">
        <f t="shared" ref="A173:A180" si="28">+B173</f>
        <v>44571</v>
      </c>
      <c r="B173" s="259">
        <f>+B172+DAY(1)</f>
        <v>44571</v>
      </c>
      <c r="C173" s="136" t="s">
        <v>373</v>
      </c>
      <c r="D173" s="168" t="s">
        <v>28</v>
      </c>
      <c r="E173" s="149" t="s">
        <v>70</v>
      </c>
      <c r="F173" s="136" t="s">
        <v>34</v>
      </c>
      <c r="G173" s="209">
        <v>0.8125</v>
      </c>
      <c r="H173" s="138"/>
      <c r="I173" s="137"/>
      <c r="J173" s="164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28"/>
      <c r="W173" s="145"/>
      <c r="X173" s="145"/>
      <c r="Y173" s="145"/>
      <c r="Z173" s="146"/>
    </row>
    <row r="174" spans="1:26" s="13" customFormat="1" ht="24.9" customHeight="1" x14ac:dyDescent="0.25">
      <c r="A174" s="258">
        <f t="shared" ref="A174" si="29">+B174</f>
        <v>44571</v>
      </c>
      <c r="B174" s="259">
        <f>+B173</f>
        <v>44571</v>
      </c>
      <c r="C174" s="136" t="s">
        <v>374</v>
      </c>
      <c r="D174" s="168" t="s">
        <v>29</v>
      </c>
      <c r="E174" s="149" t="s">
        <v>214</v>
      </c>
      <c r="F174" s="136" t="s">
        <v>34</v>
      </c>
      <c r="G174" s="209">
        <v>0.8125</v>
      </c>
      <c r="H174" s="138"/>
      <c r="I174" s="137"/>
      <c r="J174" s="164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28"/>
      <c r="W174" s="145"/>
      <c r="X174" s="145"/>
      <c r="Y174" s="145"/>
      <c r="Z174" s="146"/>
    </row>
    <row r="175" spans="1:26" s="13" customFormat="1" ht="24.9" customHeight="1" x14ac:dyDescent="0.25">
      <c r="A175" s="258">
        <f t="shared" ref="A175" si="30">+B175</f>
        <v>44571</v>
      </c>
      <c r="B175" s="259">
        <f>+B173</f>
        <v>44571</v>
      </c>
      <c r="C175" s="136" t="s">
        <v>6</v>
      </c>
      <c r="D175" s="168" t="s">
        <v>53</v>
      </c>
      <c r="E175" s="149" t="s">
        <v>214</v>
      </c>
      <c r="F175" s="136" t="s">
        <v>42</v>
      </c>
      <c r="G175" s="209">
        <v>0.8125</v>
      </c>
      <c r="H175" s="138"/>
      <c r="I175" s="137"/>
      <c r="J175" s="164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28"/>
      <c r="W175" s="145"/>
      <c r="X175" s="145"/>
      <c r="Y175" s="145"/>
      <c r="Z175" s="146"/>
    </row>
    <row r="176" spans="1:26" s="13" customFormat="1" ht="24.9" customHeight="1" x14ac:dyDescent="0.25">
      <c r="A176" s="312">
        <f t="shared" si="28"/>
        <v>44572</v>
      </c>
      <c r="B176" s="313">
        <f>+B173+DAY(1)</f>
        <v>44572</v>
      </c>
      <c r="C176" s="136"/>
      <c r="D176" s="168"/>
      <c r="E176" s="149"/>
      <c r="F176" s="136"/>
      <c r="G176" s="209"/>
      <c r="H176" s="138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28"/>
      <c r="W176" s="145"/>
      <c r="X176" s="145"/>
      <c r="Y176" s="145"/>
      <c r="Z176" s="146"/>
    </row>
    <row r="177" spans="1:26" s="13" customFormat="1" ht="24.9" customHeight="1" x14ac:dyDescent="0.25">
      <c r="A177" s="252">
        <f t="shared" si="28"/>
        <v>44573</v>
      </c>
      <c r="B177" s="253">
        <f>+B176+DAY(1)</f>
        <v>44573</v>
      </c>
      <c r="C177" s="143"/>
      <c r="D177" s="242"/>
      <c r="E177" s="139"/>
      <c r="F177" s="143"/>
      <c r="G177" s="175"/>
      <c r="H177" s="175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28"/>
      <c r="W177" s="145"/>
      <c r="X177" s="145"/>
      <c r="Y177" s="145"/>
      <c r="Z177" s="146"/>
    </row>
    <row r="178" spans="1:26" s="13" customFormat="1" ht="24.9" customHeight="1" x14ac:dyDescent="0.25">
      <c r="A178" s="260">
        <f t="shared" si="28"/>
        <v>44574</v>
      </c>
      <c r="B178" s="261">
        <f>+B177+DAY(1)</f>
        <v>44574</v>
      </c>
      <c r="C178" s="173" t="s">
        <v>215</v>
      </c>
      <c r="D178" s="174"/>
      <c r="E178" s="239"/>
      <c r="F178" s="143"/>
      <c r="G178" s="194"/>
      <c r="H178" s="175"/>
      <c r="I178" s="302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28"/>
      <c r="W178" s="145"/>
      <c r="X178" s="145"/>
      <c r="Y178" s="145"/>
      <c r="Z178" s="146"/>
    </row>
    <row r="179" spans="1:26" s="13" customFormat="1" ht="24.9" customHeight="1" x14ac:dyDescent="0.25">
      <c r="A179" s="252">
        <f t="shared" si="28"/>
        <v>44575</v>
      </c>
      <c r="B179" s="253">
        <f>+B178+DAY(1)</f>
        <v>44575</v>
      </c>
      <c r="C179" s="246"/>
      <c r="D179" s="143"/>
      <c r="E179" s="239"/>
      <c r="F179" s="143"/>
      <c r="G179" s="139"/>
      <c r="H179" s="175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28"/>
      <c r="W179" s="145"/>
      <c r="X179" s="145"/>
      <c r="Y179" s="145"/>
      <c r="Z179" s="146"/>
    </row>
    <row r="180" spans="1:26" s="13" customFormat="1" ht="24.9" customHeight="1" x14ac:dyDescent="0.25">
      <c r="A180" s="252">
        <f t="shared" si="28"/>
        <v>44576</v>
      </c>
      <c r="B180" s="253">
        <f>+B179+DAY(1)</f>
        <v>44576</v>
      </c>
      <c r="C180" s="147" t="s">
        <v>216</v>
      </c>
      <c r="D180" s="168"/>
      <c r="E180" s="149" t="s">
        <v>69</v>
      </c>
      <c r="F180" s="136" t="s">
        <v>42</v>
      </c>
      <c r="G180" s="194">
        <v>0.41666666666666669</v>
      </c>
      <c r="H180" s="175"/>
      <c r="I180" s="137"/>
      <c r="J180" s="139"/>
      <c r="K180" s="139"/>
      <c r="L180" s="139"/>
      <c r="M180" s="139"/>
      <c r="N180" s="139"/>
      <c r="O180" s="139"/>
      <c r="P180" s="172"/>
      <c r="Q180" s="139"/>
      <c r="R180" s="139"/>
      <c r="S180" s="139"/>
      <c r="T180" s="139"/>
      <c r="U180" s="139"/>
      <c r="V180" s="28"/>
      <c r="W180" s="146"/>
      <c r="X180" s="146"/>
      <c r="Y180" s="146"/>
      <c r="Z180" s="146"/>
    </row>
    <row r="181" spans="1:26" s="13" customFormat="1" ht="24.9" customHeight="1" x14ac:dyDescent="0.25">
      <c r="A181" s="252">
        <f>+B180</f>
        <v>44576</v>
      </c>
      <c r="B181" s="253">
        <f t="shared" ref="B181:B186" si="31">+B179+DAY(1)</f>
        <v>44576</v>
      </c>
      <c r="C181" s="147" t="s">
        <v>217</v>
      </c>
      <c r="D181" s="168"/>
      <c r="E181" s="149" t="s">
        <v>69</v>
      </c>
      <c r="F181" s="136" t="s">
        <v>42</v>
      </c>
      <c r="G181" s="194">
        <v>0.58333333333333337</v>
      </c>
      <c r="H181" s="175"/>
      <c r="I181" s="137"/>
      <c r="J181" s="139"/>
      <c r="K181" s="139"/>
      <c r="L181" s="139"/>
      <c r="M181" s="139"/>
      <c r="N181" s="139"/>
      <c r="O181" s="139"/>
      <c r="P181" s="172"/>
      <c r="Q181" s="139"/>
      <c r="R181" s="139"/>
      <c r="S181" s="139"/>
      <c r="T181" s="139"/>
      <c r="U181" s="139"/>
      <c r="V181" s="28"/>
      <c r="W181" s="146"/>
      <c r="X181" s="146"/>
      <c r="Y181" s="146"/>
      <c r="Z181" s="146"/>
    </row>
    <row r="182" spans="1:26" s="13" customFormat="1" ht="24.9" customHeight="1" x14ac:dyDescent="0.25">
      <c r="A182" s="185">
        <f t="shared" ref="A182:A191" si="32">+B182</f>
        <v>44577</v>
      </c>
      <c r="B182" s="186">
        <f t="shared" si="31"/>
        <v>44577</v>
      </c>
      <c r="C182" s="136" t="s">
        <v>383</v>
      </c>
      <c r="D182" s="136" t="s">
        <v>279</v>
      </c>
      <c r="E182" s="149" t="s">
        <v>293</v>
      </c>
      <c r="F182" s="136" t="s">
        <v>34</v>
      </c>
      <c r="G182" s="194">
        <v>0.41666666666666669</v>
      </c>
      <c r="H182" s="175"/>
      <c r="I182" s="137"/>
      <c r="J182" s="164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28"/>
      <c r="W182" s="146"/>
      <c r="X182" s="146"/>
      <c r="Y182" s="146"/>
      <c r="Z182" s="146"/>
    </row>
    <row r="183" spans="1:26" s="13" customFormat="1" ht="24.9" customHeight="1" x14ac:dyDescent="0.25">
      <c r="A183" s="185">
        <f t="shared" si="32"/>
        <v>44577</v>
      </c>
      <c r="B183" s="186">
        <f t="shared" si="31"/>
        <v>44577</v>
      </c>
      <c r="C183" s="136" t="s">
        <v>6</v>
      </c>
      <c r="D183" s="136" t="s">
        <v>26</v>
      </c>
      <c r="E183" s="149" t="s">
        <v>70</v>
      </c>
      <c r="F183" s="136" t="s">
        <v>34</v>
      </c>
      <c r="G183" s="194">
        <v>0.58333333333333337</v>
      </c>
      <c r="H183" s="175"/>
      <c r="I183" s="137"/>
      <c r="J183" s="164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28"/>
      <c r="W183" s="146"/>
      <c r="X183" s="146"/>
      <c r="Y183" s="146"/>
      <c r="Z183" s="146"/>
    </row>
    <row r="184" spans="1:26" s="13" customFormat="1" ht="24.9" customHeight="1" x14ac:dyDescent="0.25">
      <c r="A184" s="274">
        <f t="shared" si="32"/>
        <v>44578</v>
      </c>
      <c r="B184" s="275">
        <f t="shared" si="31"/>
        <v>44578</v>
      </c>
      <c r="C184" s="136" t="s">
        <v>50</v>
      </c>
      <c r="D184" s="168"/>
      <c r="E184" s="137">
        <v>2</v>
      </c>
      <c r="F184" s="136" t="s">
        <v>34</v>
      </c>
      <c r="G184" s="138">
        <v>0.75</v>
      </c>
      <c r="H184" s="138">
        <v>0.875</v>
      </c>
      <c r="I184" s="137"/>
      <c r="J184" s="139"/>
      <c r="K184" s="139"/>
      <c r="L184" s="139"/>
      <c r="M184" s="139"/>
      <c r="N184" s="139"/>
      <c r="O184" s="139"/>
      <c r="P184" s="139"/>
      <c r="Q184" s="139"/>
      <c r="R184" s="169"/>
      <c r="S184" s="139"/>
      <c r="T184" s="139"/>
      <c r="U184" s="139"/>
      <c r="V184" s="152"/>
      <c r="W184" s="146"/>
      <c r="X184" s="146"/>
      <c r="Y184" s="146"/>
      <c r="Z184" s="146"/>
    </row>
    <row r="185" spans="1:26" s="13" customFormat="1" ht="24.9" customHeight="1" x14ac:dyDescent="0.25">
      <c r="A185" s="274">
        <f t="shared" si="32"/>
        <v>44578</v>
      </c>
      <c r="B185" s="275">
        <f t="shared" si="31"/>
        <v>44578</v>
      </c>
      <c r="C185" s="136" t="s">
        <v>50</v>
      </c>
      <c r="D185" s="168"/>
      <c r="E185" s="137">
        <v>2</v>
      </c>
      <c r="F185" s="136" t="s">
        <v>42</v>
      </c>
      <c r="G185" s="138">
        <v>0.75</v>
      </c>
      <c r="H185" s="138">
        <v>0.875</v>
      </c>
      <c r="I185" s="137"/>
      <c r="J185" s="139"/>
      <c r="K185" s="139"/>
      <c r="L185" s="139"/>
      <c r="M185" s="139"/>
      <c r="N185" s="139"/>
      <c r="O185" s="139"/>
      <c r="P185" s="139"/>
      <c r="Q185" s="139"/>
      <c r="R185" s="169"/>
      <c r="S185" s="139"/>
      <c r="T185" s="139"/>
      <c r="U185" s="139"/>
      <c r="V185" s="152"/>
      <c r="W185" s="146"/>
      <c r="X185" s="146"/>
      <c r="Y185" s="146"/>
      <c r="Z185" s="146"/>
    </row>
    <row r="186" spans="1:26" s="13" customFormat="1" ht="24.9" customHeight="1" x14ac:dyDescent="0.25">
      <c r="A186" s="252">
        <f t="shared" si="32"/>
        <v>44579</v>
      </c>
      <c r="B186" s="253">
        <f t="shared" si="31"/>
        <v>44579</v>
      </c>
      <c r="C186" s="142"/>
      <c r="D186" s="242"/>
      <c r="E186" s="239"/>
      <c r="F186" s="143"/>
      <c r="G186" s="194"/>
      <c r="H186" s="175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28"/>
      <c r="W186" s="146"/>
      <c r="X186" s="146"/>
      <c r="Y186" s="146"/>
      <c r="Z186" s="146"/>
    </row>
    <row r="187" spans="1:26" s="13" customFormat="1" ht="24.9" customHeight="1" x14ac:dyDescent="0.25">
      <c r="A187" s="252">
        <f t="shared" si="32"/>
        <v>44580</v>
      </c>
      <c r="B187" s="253">
        <f>+B186+DAY(1)</f>
        <v>44580</v>
      </c>
      <c r="C187" s="143"/>
      <c r="D187" s="246"/>
      <c r="E187" s="239"/>
      <c r="F187" s="143"/>
      <c r="G187" s="194"/>
      <c r="H187" s="175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28"/>
      <c r="W187" s="146"/>
      <c r="X187" s="146"/>
      <c r="Y187" s="146"/>
      <c r="Z187" s="146"/>
    </row>
    <row r="188" spans="1:26" s="13" customFormat="1" ht="24.9" customHeight="1" x14ac:dyDescent="0.25">
      <c r="A188" s="252">
        <f t="shared" si="32"/>
        <v>44581</v>
      </c>
      <c r="B188" s="253">
        <f>+B187+DAY(1)</f>
        <v>44581</v>
      </c>
      <c r="C188" s="143"/>
      <c r="D188" s="143"/>
      <c r="E188" s="239"/>
      <c r="F188" s="143"/>
      <c r="G188" s="194"/>
      <c r="H188" s="175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28"/>
      <c r="W188" s="146"/>
      <c r="X188" s="146"/>
      <c r="Y188" s="146"/>
      <c r="Z188" s="146"/>
    </row>
    <row r="189" spans="1:26" s="183" customFormat="1" ht="24.9" customHeight="1" x14ac:dyDescent="0.25">
      <c r="A189" s="252">
        <f t="shared" si="32"/>
        <v>44582</v>
      </c>
      <c r="B189" s="253">
        <f>+B188+DAY(1)</f>
        <v>44582</v>
      </c>
      <c r="C189" s="136" t="s">
        <v>47</v>
      </c>
      <c r="D189" s="136"/>
      <c r="E189" s="137">
        <v>5</v>
      </c>
      <c r="F189" s="136" t="s">
        <v>34</v>
      </c>
      <c r="G189" s="138">
        <v>0.6875</v>
      </c>
      <c r="H189" s="138"/>
      <c r="I189" s="137"/>
      <c r="J189" s="139"/>
      <c r="K189" s="139"/>
      <c r="L189" s="139"/>
      <c r="M189" s="139"/>
      <c r="N189" s="139"/>
      <c r="O189" s="139"/>
      <c r="P189" s="139"/>
      <c r="Q189" s="139"/>
      <c r="R189" s="139"/>
      <c r="S189" s="232"/>
      <c r="T189" s="139"/>
      <c r="U189" s="139"/>
      <c r="W189" s="146"/>
      <c r="X189" s="146"/>
      <c r="Y189" s="146"/>
      <c r="Z189" s="145"/>
    </row>
    <row r="190" spans="1:26" s="13" customFormat="1" ht="24.9" customHeight="1" x14ac:dyDescent="0.25">
      <c r="A190" s="325">
        <f t="shared" ref="A190" si="33">+B190</f>
        <v>44583</v>
      </c>
      <c r="B190" s="326">
        <f>+B189+DAY(1)</f>
        <v>44583</v>
      </c>
      <c r="C190" s="136" t="s">
        <v>71</v>
      </c>
      <c r="D190" s="136" t="s">
        <v>43</v>
      </c>
      <c r="E190" s="149" t="s">
        <v>214</v>
      </c>
      <c r="F190" s="136" t="s">
        <v>34</v>
      </c>
      <c r="G190" s="209">
        <v>0.375</v>
      </c>
      <c r="H190" s="138"/>
      <c r="I190" s="137"/>
      <c r="J190" s="139"/>
      <c r="K190" s="139"/>
      <c r="L190" s="176"/>
      <c r="M190" s="139"/>
      <c r="N190" s="139"/>
      <c r="O190" s="139"/>
      <c r="P190" s="139"/>
      <c r="Q190" s="139"/>
      <c r="R190" s="139"/>
      <c r="S190" s="139"/>
      <c r="T190" s="139"/>
      <c r="U190" s="139"/>
      <c r="V190" s="28"/>
      <c r="W190" s="146"/>
      <c r="X190" s="146"/>
      <c r="Y190" s="146"/>
      <c r="Z190" s="146"/>
    </row>
    <row r="191" spans="1:26" s="183" customFormat="1" ht="24.9" customHeight="1" x14ac:dyDescent="0.25">
      <c r="A191" s="185">
        <f t="shared" si="32"/>
        <v>44584</v>
      </c>
      <c r="B191" s="186">
        <f>+B190+DAY(1)</f>
        <v>44584</v>
      </c>
      <c r="C191" s="136" t="s">
        <v>365</v>
      </c>
      <c r="D191" s="143" t="s">
        <v>279</v>
      </c>
      <c r="E191" s="149" t="s">
        <v>70</v>
      </c>
      <c r="F191" s="136" t="s">
        <v>34</v>
      </c>
      <c r="G191" s="194">
        <v>0.41666666666666669</v>
      </c>
      <c r="H191" s="175"/>
      <c r="I191" s="180"/>
      <c r="J191" s="190"/>
      <c r="K191" s="273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W191" s="146"/>
      <c r="X191" s="146"/>
      <c r="Y191" s="146"/>
      <c r="Z191" s="145"/>
    </row>
    <row r="192" spans="1:26" s="183" customFormat="1" ht="24.9" customHeight="1" x14ac:dyDescent="0.25">
      <c r="A192" s="185">
        <f>+B191</f>
        <v>44584</v>
      </c>
      <c r="B192" s="186">
        <f>+B191</f>
        <v>44584</v>
      </c>
      <c r="C192" s="143" t="s">
        <v>7</v>
      </c>
      <c r="D192" s="143" t="s">
        <v>26</v>
      </c>
      <c r="E192" s="149" t="s">
        <v>70</v>
      </c>
      <c r="F192" s="136" t="s">
        <v>42</v>
      </c>
      <c r="G192" s="209">
        <v>0.41666666666666669</v>
      </c>
      <c r="H192" s="175"/>
      <c r="I192" s="180"/>
      <c r="J192" s="190"/>
      <c r="K192" s="273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W192" s="146"/>
      <c r="X192" s="146"/>
      <c r="Y192" s="146"/>
      <c r="Z192" s="145"/>
    </row>
    <row r="193" spans="1:29" s="183" customFormat="1" ht="24.9" customHeight="1" x14ac:dyDescent="0.25">
      <c r="A193" s="274">
        <f t="shared" ref="A193:A199" si="34">+B193</f>
        <v>44585</v>
      </c>
      <c r="B193" s="275">
        <f>+B191+DAY(1)</f>
        <v>44585</v>
      </c>
      <c r="C193" s="136" t="s">
        <v>7</v>
      </c>
      <c r="D193" s="136" t="s">
        <v>360</v>
      </c>
      <c r="E193" s="149" t="s">
        <v>70</v>
      </c>
      <c r="F193" s="136" t="s">
        <v>34</v>
      </c>
      <c r="G193" s="209">
        <v>0.79166666666666663</v>
      </c>
      <c r="H193" s="138"/>
      <c r="I193" s="137"/>
      <c r="J193" s="139"/>
      <c r="K193" s="153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W193" s="146"/>
      <c r="X193" s="146"/>
      <c r="Y193" s="146"/>
      <c r="Z193" s="145"/>
    </row>
    <row r="194" spans="1:29" s="183" customFormat="1" ht="24.9" customHeight="1" x14ac:dyDescent="0.25">
      <c r="A194" s="274">
        <f t="shared" ref="A194" si="35">+B194</f>
        <v>44585</v>
      </c>
      <c r="B194" s="275">
        <f>+B192+DAY(1)</f>
        <v>44585</v>
      </c>
      <c r="C194" s="136" t="s">
        <v>7</v>
      </c>
      <c r="D194" s="136" t="s">
        <v>38</v>
      </c>
      <c r="E194" s="149" t="s">
        <v>57</v>
      </c>
      <c r="F194" s="136" t="s">
        <v>42</v>
      </c>
      <c r="G194" s="209">
        <v>0.79166666666666663</v>
      </c>
      <c r="H194" s="138"/>
      <c r="I194" s="137"/>
      <c r="J194" s="139"/>
      <c r="K194" s="153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W194" s="146"/>
      <c r="X194" s="146"/>
      <c r="Y194" s="146"/>
      <c r="Z194" s="145"/>
    </row>
    <row r="195" spans="1:29" s="184" customFormat="1" ht="24.9" customHeight="1" x14ac:dyDescent="0.25">
      <c r="A195" s="312">
        <f t="shared" si="34"/>
        <v>44586</v>
      </c>
      <c r="B195" s="313">
        <f>+B193+DAY(1)</f>
        <v>44586</v>
      </c>
      <c r="C195" s="136"/>
      <c r="D195" s="136"/>
      <c r="E195" s="149"/>
      <c r="F195" s="136"/>
      <c r="G195" s="209"/>
      <c r="H195" s="138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83"/>
      <c r="W195" s="146"/>
      <c r="X195" s="146"/>
      <c r="Y195" s="146"/>
      <c r="Z195" s="146"/>
    </row>
    <row r="196" spans="1:29" s="184" customFormat="1" ht="24.9" customHeight="1" x14ac:dyDescent="0.25">
      <c r="A196" s="256">
        <f t="shared" si="34"/>
        <v>44587</v>
      </c>
      <c r="B196" s="257">
        <f>+B195+DAY(1)</f>
        <v>44587</v>
      </c>
      <c r="C196" s="165" t="s">
        <v>218</v>
      </c>
      <c r="D196" s="166"/>
      <c r="E196" s="239"/>
      <c r="F196" s="143"/>
      <c r="G196" s="194"/>
      <c r="H196" s="175"/>
      <c r="I196" s="22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83"/>
      <c r="W196" s="146"/>
      <c r="X196" s="146"/>
      <c r="Y196" s="146"/>
      <c r="Z196" s="146"/>
    </row>
    <row r="197" spans="1:29" s="184" customFormat="1" ht="24.9" customHeight="1" x14ac:dyDescent="0.25">
      <c r="A197" s="256">
        <f t="shared" si="34"/>
        <v>44587</v>
      </c>
      <c r="B197" s="257">
        <f>+B195+DAY(1)</f>
        <v>44587</v>
      </c>
      <c r="C197" s="165" t="s">
        <v>219</v>
      </c>
      <c r="D197" s="166"/>
      <c r="E197" s="239"/>
      <c r="F197" s="143"/>
      <c r="G197" s="194"/>
      <c r="H197" s="175"/>
      <c r="I197" s="22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83"/>
      <c r="W197" s="146"/>
      <c r="X197" s="146"/>
      <c r="Y197" s="146"/>
      <c r="Z197" s="146"/>
    </row>
    <row r="198" spans="1:29" s="184" customFormat="1" ht="24.9" customHeight="1" x14ac:dyDescent="0.25">
      <c r="A198" s="252">
        <f t="shared" si="34"/>
        <v>44588</v>
      </c>
      <c r="B198" s="253">
        <f>+B196+DAY(1)</f>
        <v>44588</v>
      </c>
      <c r="C198" s="247"/>
      <c r="D198" s="143"/>
      <c r="E198" s="239"/>
      <c r="F198" s="143"/>
      <c r="G198" s="194"/>
      <c r="H198" s="175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83"/>
      <c r="W198" s="146"/>
      <c r="X198" s="146"/>
      <c r="Y198" s="146"/>
      <c r="Z198" s="146"/>
    </row>
    <row r="199" spans="1:29" s="13" customFormat="1" ht="24.9" customHeight="1" x14ac:dyDescent="0.25">
      <c r="A199" s="303">
        <f t="shared" si="34"/>
        <v>44589</v>
      </c>
      <c r="B199" s="304">
        <f>+B198+DAY(1)</f>
        <v>44589</v>
      </c>
      <c r="C199" s="305" t="s">
        <v>220</v>
      </c>
      <c r="D199" s="306"/>
      <c r="E199" s="239"/>
      <c r="F199" s="143"/>
      <c r="G199" s="139"/>
      <c r="H199" s="175"/>
      <c r="I199" s="307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28"/>
      <c r="W199" s="146"/>
      <c r="X199" s="146"/>
      <c r="Y199" s="146"/>
      <c r="Z199" s="157"/>
      <c r="AA199" s="163"/>
      <c r="AB199" s="159"/>
      <c r="AC199" s="160"/>
    </row>
    <row r="200" spans="1:29" s="13" customFormat="1" ht="24.9" customHeight="1" x14ac:dyDescent="0.25">
      <c r="A200" s="134">
        <f>+B199</f>
        <v>44589</v>
      </c>
      <c r="B200" s="135">
        <f>+B198+DAY(1)</f>
        <v>44589</v>
      </c>
      <c r="C200" s="142" t="s">
        <v>221</v>
      </c>
      <c r="D200" s="143"/>
      <c r="E200" s="239"/>
      <c r="F200" s="143"/>
      <c r="G200" s="139"/>
      <c r="H200" s="175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28"/>
      <c r="W200" s="146"/>
      <c r="X200" s="146"/>
      <c r="Y200" s="146"/>
      <c r="Z200" s="157"/>
      <c r="AA200" s="163"/>
      <c r="AB200" s="159"/>
      <c r="AC200" s="160"/>
    </row>
    <row r="201" spans="1:29" s="184" customFormat="1" ht="24.9" customHeight="1" x14ac:dyDescent="0.25">
      <c r="A201" s="252">
        <f t="shared" ref="A201:A210" si="36">+B201</f>
        <v>44590</v>
      </c>
      <c r="B201" s="253">
        <f>+B199+DAY(1)</f>
        <v>44590</v>
      </c>
      <c r="C201" s="248"/>
      <c r="D201" s="143"/>
      <c r="E201" s="239"/>
      <c r="F201" s="143"/>
      <c r="G201" s="139"/>
      <c r="H201" s="175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83"/>
      <c r="W201" s="146"/>
      <c r="X201" s="146"/>
      <c r="Y201" s="146"/>
      <c r="Z201" s="146"/>
    </row>
    <row r="202" spans="1:29" s="28" customFormat="1" ht="24.9" customHeight="1" x14ac:dyDescent="0.25">
      <c r="A202" s="185">
        <f t="shared" si="36"/>
        <v>44591</v>
      </c>
      <c r="B202" s="186">
        <f t="shared" ref="B202:B210" si="37">+B201+DAY(1)</f>
        <v>44591</v>
      </c>
      <c r="C202" s="161" t="s">
        <v>89</v>
      </c>
      <c r="D202" s="136"/>
      <c r="E202" s="149"/>
      <c r="F202" s="136" t="s">
        <v>34</v>
      </c>
      <c r="G202" s="194">
        <v>0.41666666666666669</v>
      </c>
      <c r="H202" s="175"/>
      <c r="I202" s="137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229"/>
      <c r="U202" s="139"/>
      <c r="W202" s="145"/>
      <c r="X202" s="145"/>
      <c r="Y202" s="145"/>
      <c r="Z202" s="145"/>
    </row>
    <row r="203" spans="1:29" s="167" customFormat="1" ht="24.9" customHeight="1" x14ac:dyDescent="0.25">
      <c r="A203" s="258">
        <f t="shared" si="36"/>
        <v>44592</v>
      </c>
      <c r="B203" s="259">
        <f t="shared" si="37"/>
        <v>44592</v>
      </c>
      <c r="C203" s="136" t="s">
        <v>375</v>
      </c>
      <c r="D203" s="168" t="s">
        <v>85</v>
      </c>
      <c r="E203" s="149" t="s">
        <v>294</v>
      </c>
      <c r="F203" s="136" t="s">
        <v>34</v>
      </c>
      <c r="G203" s="209">
        <v>0.8125</v>
      </c>
      <c r="H203" s="138"/>
      <c r="I203" s="137"/>
      <c r="J203" s="164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52"/>
      <c r="W203" s="145"/>
      <c r="X203" s="145"/>
      <c r="Y203" s="145"/>
      <c r="Z203" s="146"/>
    </row>
    <row r="204" spans="1:29" s="167" customFormat="1" ht="24.9" customHeight="1" x14ac:dyDescent="0.25">
      <c r="A204" s="258">
        <f t="shared" ref="A204" si="38">+B204</f>
        <v>44592</v>
      </c>
      <c r="B204" s="259">
        <f>+B203</f>
        <v>44592</v>
      </c>
      <c r="C204" s="136" t="s">
        <v>376</v>
      </c>
      <c r="D204" s="168" t="s">
        <v>29</v>
      </c>
      <c r="E204" s="149" t="s">
        <v>222</v>
      </c>
      <c r="F204" s="136" t="s">
        <v>42</v>
      </c>
      <c r="G204" s="209">
        <v>0.8125</v>
      </c>
      <c r="H204" s="138"/>
      <c r="I204" s="137"/>
      <c r="J204" s="164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52"/>
      <c r="W204" s="145"/>
      <c r="X204" s="145"/>
      <c r="Y204" s="145"/>
      <c r="Z204" s="146"/>
    </row>
    <row r="205" spans="1:29" s="167" customFormat="1" ht="24.9" customHeight="1" x14ac:dyDescent="0.25">
      <c r="A205" s="312">
        <f t="shared" si="36"/>
        <v>44593</v>
      </c>
      <c r="B205" s="313">
        <f>+B203+DAY(1)</f>
        <v>44593</v>
      </c>
      <c r="C205" s="136"/>
      <c r="D205" s="168"/>
      <c r="E205" s="149"/>
      <c r="F205" s="136"/>
      <c r="G205" s="209"/>
      <c r="H205" s="138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52"/>
      <c r="W205" s="145"/>
      <c r="X205" s="145"/>
      <c r="Y205" s="145"/>
      <c r="Z205" s="146"/>
    </row>
    <row r="206" spans="1:29" s="167" customFormat="1" ht="24.9" customHeight="1" x14ac:dyDescent="0.25">
      <c r="A206" s="252">
        <f t="shared" si="36"/>
        <v>44594</v>
      </c>
      <c r="B206" s="253">
        <f t="shared" si="37"/>
        <v>44594</v>
      </c>
      <c r="C206" s="143"/>
      <c r="D206" s="143"/>
      <c r="E206" s="139"/>
      <c r="F206" s="143"/>
      <c r="G206" s="175"/>
      <c r="H206" s="175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52"/>
      <c r="W206" s="145"/>
      <c r="X206" s="145"/>
      <c r="Y206" s="145"/>
      <c r="Z206" s="146"/>
    </row>
    <row r="207" spans="1:29" s="167" customFormat="1" ht="24.9" customHeight="1" x14ac:dyDescent="0.25">
      <c r="A207" s="252">
        <f t="shared" si="36"/>
        <v>44595</v>
      </c>
      <c r="B207" s="253">
        <f t="shared" si="37"/>
        <v>44595</v>
      </c>
      <c r="C207" s="143"/>
      <c r="D207" s="143"/>
      <c r="E207" s="139"/>
      <c r="F207" s="143"/>
      <c r="G207" s="175"/>
      <c r="H207" s="175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52"/>
      <c r="W207" s="145"/>
      <c r="X207" s="145"/>
      <c r="Y207" s="145"/>
      <c r="Z207" s="146"/>
    </row>
    <row r="208" spans="1:29" s="167" customFormat="1" ht="24.9" customHeight="1" x14ac:dyDescent="0.25">
      <c r="A208" s="252">
        <f t="shared" si="36"/>
        <v>44596</v>
      </c>
      <c r="B208" s="253">
        <f t="shared" si="37"/>
        <v>44596</v>
      </c>
      <c r="C208" s="143"/>
      <c r="D208" s="143"/>
      <c r="E208" s="139"/>
      <c r="F208" s="143"/>
      <c r="G208" s="175"/>
      <c r="H208" s="175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52"/>
      <c r="W208" s="145"/>
      <c r="X208" s="145"/>
      <c r="Y208" s="145"/>
      <c r="Z208" s="146"/>
    </row>
    <row r="209" spans="1:29" s="167" customFormat="1" ht="24.9" customHeight="1" x14ac:dyDescent="0.25">
      <c r="A209" s="252">
        <f t="shared" si="36"/>
        <v>44597</v>
      </c>
      <c r="B209" s="253">
        <f t="shared" si="37"/>
        <v>44597</v>
      </c>
      <c r="C209" s="143"/>
      <c r="D209" s="143"/>
      <c r="E209" s="239"/>
      <c r="F209" s="143"/>
      <c r="G209" s="175"/>
      <c r="H209" s="175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52"/>
      <c r="W209" s="145"/>
      <c r="X209" s="145"/>
      <c r="Y209" s="145"/>
      <c r="Z209" s="146"/>
    </row>
    <row r="210" spans="1:29" s="167" customFormat="1" ht="24.9" customHeight="1" x14ac:dyDescent="0.25">
      <c r="A210" s="185">
        <f t="shared" si="36"/>
        <v>44598</v>
      </c>
      <c r="B210" s="186">
        <f t="shared" si="37"/>
        <v>44598</v>
      </c>
      <c r="C210" s="168" t="s">
        <v>223</v>
      </c>
      <c r="D210" s="136"/>
      <c r="E210" s="137">
        <v>1</v>
      </c>
      <c r="F210" s="136" t="s">
        <v>34</v>
      </c>
      <c r="G210" s="138">
        <v>0.41666666666666669</v>
      </c>
      <c r="H210" s="138">
        <v>0.60416666666666663</v>
      </c>
      <c r="I210" s="137"/>
      <c r="J210" s="139"/>
      <c r="K210" s="139"/>
      <c r="L210" s="139"/>
      <c r="M210" s="139"/>
      <c r="N210" s="139"/>
      <c r="O210" s="139"/>
      <c r="P210" s="172"/>
      <c r="Q210" s="139"/>
      <c r="R210" s="139"/>
      <c r="S210" s="139"/>
      <c r="T210" s="139"/>
      <c r="U210" s="139"/>
      <c r="V210" s="152"/>
      <c r="W210" s="145"/>
      <c r="X210" s="145"/>
      <c r="Y210" s="145"/>
      <c r="Z210" s="146"/>
    </row>
    <row r="211" spans="1:29" s="167" customFormat="1" ht="24.9" customHeight="1" x14ac:dyDescent="0.25">
      <c r="A211" s="185">
        <f>+B210</f>
        <v>44598</v>
      </c>
      <c r="B211" s="186">
        <f>+B209+DAY(1)</f>
        <v>44598</v>
      </c>
      <c r="C211" s="168" t="s">
        <v>223</v>
      </c>
      <c r="D211" s="136"/>
      <c r="E211" s="137">
        <v>1</v>
      </c>
      <c r="F211" s="136" t="s">
        <v>42</v>
      </c>
      <c r="G211" s="138">
        <v>0.41666666666666669</v>
      </c>
      <c r="H211" s="138">
        <v>0.60416666666666663</v>
      </c>
      <c r="I211" s="137"/>
      <c r="J211" s="139"/>
      <c r="K211" s="139"/>
      <c r="L211" s="139"/>
      <c r="M211" s="139"/>
      <c r="N211" s="139"/>
      <c r="O211" s="139"/>
      <c r="P211" s="172"/>
      <c r="Q211" s="139"/>
      <c r="R211" s="139"/>
      <c r="S211" s="139"/>
      <c r="T211" s="139"/>
      <c r="U211" s="139"/>
      <c r="V211" s="152"/>
      <c r="W211" s="145"/>
      <c r="X211" s="145"/>
      <c r="Y211" s="145"/>
      <c r="Z211" s="146"/>
    </row>
    <row r="212" spans="1:29" s="152" customFormat="1" ht="24.9" customHeight="1" x14ac:dyDescent="0.25">
      <c r="A212" s="258">
        <f t="shared" ref="A212:A226" si="39">+B212</f>
        <v>44599</v>
      </c>
      <c r="B212" s="259">
        <f>+B210+DAY(1)</f>
        <v>44599</v>
      </c>
      <c r="C212" s="136" t="s">
        <v>224</v>
      </c>
      <c r="D212" s="136"/>
      <c r="E212" s="137">
        <v>1</v>
      </c>
      <c r="F212" s="136" t="s">
        <v>34</v>
      </c>
      <c r="G212" s="138">
        <v>0.75</v>
      </c>
      <c r="H212" s="138">
        <v>0.875</v>
      </c>
      <c r="I212" s="137"/>
      <c r="J212" s="139"/>
      <c r="K212" s="139"/>
      <c r="L212" s="139"/>
      <c r="M212" s="139"/>
      <c r="N212" s="139"/>
      <c r="O212" s="139"/>
      <c r="P212" s="172"/>
      <c r="Q212" s="139"/>
      <c r="R212" s="139"/>
      <c r="S212" s="139"/>
      <c r="T212" s="139"/>
      <c r="U212" s="139"/>
      <c r="W212" s="146"/>
      <c r="X212" s="146"/>
      <c r="Y212" s="146"/>
      <c r="Z212" s="145"/>
    </row>
    <row r="213" spans="1:29" s="152" customFormat="1" ht="24.9" customHeight="1" x14ac:dyDescent="0.25">
      <c r="A213" s="258">
        <f t="shared" si="39"/>
        <v>44599</v>
      </c>
      <c r="B213" s="259">
        <f>+B211+DAY(1)</f>
        <v>44599</v>
      </c>
      <c r="C213" s="136" t="s">
        <v>224</v>
      </c>
      <c r="D213" s="136"/>
      <c r="E213" s="137">
        <v>1</v>
      </c>
      <c r="F213" s="136" t="s">
        <v>42</v>
      </c>
      <c r="G213" s="138">
        <v>0.75</v>
      </c>
      <c r="H213" s="138">
        <v>0.875</v>
      </c>
      <c r="I213" s="137"/>
      <c r="J213" s="139"/>
      <c r="K213" s="139"/>
      <c r="L213" s="139"/>
      <c r="M213" s="139"/>
      <c r="N213" s="139"/>
      <c r="O213" s="139"/>
      <c r="P213" s="172"/>
      <c r="Q213" s="139"/>
      <c r="R213" s="139"/>
      <c r="S213" s="139"/>
      <c r="T213" s="139"/>
      <c r="U213" s="139"/>
      <c r="W213" s="146"/>
      <c r="X213" s="146"/>
      <c r="Y213" s="146"/>
      <c r="Z213" s="145"/>
    </row>
    <row r="214" spans="1:29" s="152" customFormat="1" ht="24.9" customHeight="1" x14ac:dyDescent="0.25">
      <c r="A214" s="252">
        <f t="shared" si="39"/>
        <v>44600</v>
      </c>
      <c r="B214" s="253">
        <f>+B212+DAY(1)</f>
        <v>44600</v>
      </c>
      <c r="C214" s="142"/>
      <c r="D214" s="143"/>
      <c r="E214" s="190"/>
      <c r="F214" s="143"/>
      <c r="G214" s="139"/>
      <c r="H214" s="175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W214" s="145"/>
      <c r="X214" s="145"/>
      <c r="Y214" s="145"/>
      <c r="Z214" s="145"/>
    </row>
    <row r="215" spans="1:29" s="152" customFormat="1" ht="24.9" customHeight="1" x14ac:dyDescent="0.25">
      <c r="A215" s="252">
        <f t="shared" si="39"/>
        <v>44601</v>
      </c>
      <c r="B215" s="253">
        <f t="shared" ref="B215:B226" si="40">+B214+DAY(1)</f>
        <v>44601</v>
      </c>
      <c r="C215" s="246"/>
      <c r="D215" s="143"/>
      <c r="E215" s="239"/>
      <c r="F215" s="143"/>
      <c r="G215" s="194"/>
      <c r="H215" s="175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W215" s="146"/>
      <c r="X215" s="146"/>
      <c r="Y215" s="146"/>
      <c r="Z215" s="145"/>
    </row>
    <row r="216" spans="1:29" s="152" customFormat="1" ht="24.9" customHeight="1" x14ac:dyDescent="0.25">
      <c r="A216" s="260">
        <f t="shared" si="39"/>
        <v>44602</v>
      </c>
      <c r="B216" s="261">
        <f t="shared" si="40"/>
        <v>44602</v>
      </c>
      <c r="C216" s="173" t="s">
        <v>225</v>
      </c>
      <c r="D216" s="174"/>
      <c r="E216" s="239"/>
      <c r="F216" s="143"/>
      <c r="G216" s="194"/>
      <c r="H216" s="175"/>
      <c r="I216" s="302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W216" s="146"/>
      <c r="X216" s="146"/>
      <c r="Y216" s="146"/>
      <c r="Z216" s="145"/>
    </row>
    <row r="217" spans="1:29" s="152" customFormat="1" ht="24.9" customHeight="1" x14ac:dyDescent="0.25">
      <c r="A217" s="252">
        <f t="shared" si="39"/>
        <v>44603</v>
      </c>
      <c r="B217" s="253">
        <f t="shared" si="40"/>
        <v>44603</v>
      </c>
      <c r="C217" s="142"/>
      <c r="D217" s="143"/>
      <c r="E217" s="239"/>
      <c r="F217" s="143"/>
      <c r="G217" s="139"/>
      <c r="H217" s="175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W217" s="146"/>
      <c r="X217" s="146"/>
      <c r="Y217" s="146"/>
      <c r="Z217" s="145"/>
    </row>
    <row r="218" spans="1:29" s="152" customFormat="1" ht="24.9" customHeight="1" x14ac:dyDescent="0.25">
      <c r="A218" s="252">
        <f t="shared" si="39"/>
        <v>44604</v>
      </c>
      <c r="B218" s="253">
        <f t="shared" si="40"/>
        <v>44604</v>
      </c>
      <c r="C218" s="262" t="s">
        <v>226</v>
      </c>
      <c r="D218" s="263"/>
      <c r="E218" s="264" t="s">
        <v>67</v>
      </c>
      <c r="F218" s="263" t="s">
        <v>68</v>
      </c>
      <c r="G218" s="267"/>
      <c r="H218" s="268"/>
      <c r="I218" s="267"/>
      <c r="J218" s="265"/>
      <c r="K218" s="265"/>
      <c r="L218" s="265"/>
      <c r="M218" s="265"/>
      <c r="N218" s="265"/>
      <c r="O218" s="265"/>
      <c r="P218" s="265"/>
      <c r="Q218" s="265"/>
      <c r="R218" s="269"/>
      <c r="S218" s="139"/>
      <c r="T218" s="139"/>
      <c r="U218" s="139"/>
      <c r="W218" s="146"/>
      <c r="X218" s="146"/>
      <c r="Y218" s="146"/>
      <c r="Z218" s="145"/>
    </row>
    <row r="219" spans="1:29" s="152" customFormat="1" ht="24.9" customHeight="1" x14ac:dyDescent="0.25">
      <c r="A219" s="185">
        <f t="shared" si="39"/>
        <v>44605</v>
      </c>
      <c r="B219" s="186">
        <f t="shared" si="40"/>
        <v>44605</v>
      </c>
      <c r="C219" s="276" t="s">
        <v>226</v>
      </c>
      <c r="D219" s="263"/>
      <c r="E219" s="264" t="s">
        <v>69</v>
      </c>
      <c r="F219" s="263" t="s">
        <v>68</v>
      </c>
      <c r="G219" s="267"/>
      <c r="H219" s="268"/>
      <c r="I219" s="267"/>
      <c r="J219" s="265"/>
      <c r="K219" s="265"/>
      <c r="L219" s="265"/>
      <c r="M219" s="265"/>
      <c r="N219" s="265"/>
      <c r="O219" s="265"/>
      <c r="P219" s="265"/>
      <c r="Q219" s="265"/>
      <c r="R219" s="269"/>
      <c r="S219" s="139"/>
      <c r="T219" s="139"/>
      <c r="U219" s="139"/>
      <c r="W219" s="146"/>
      <c r="X219" s="146"/>
      <c r="Y219" s="146"/>
      <c r="Z219" s="145"/>
    </row>
    <row r="220" spans="1:29" s="152" customFormat="1" ht="24.9" customHeight="1" x14ac:dyDescent="0.25">
      <c r="A220" s="258">
        <f t="shared" si="39"/>
        <v>44606</v>
      </c>
      <c r="B220" s="259">
        <f t="shared" si="40"/>
        <v>44606</v>
      </c>
      <c r="C220" s="136" t="s">
        <v>377</v>
      </c>
      <c r="D220" s="168" t="s">
        <v>29</v>
      </c>
      <c r="E220" s="149" t="s">
        <v>86</v>
      </c>
      <c r="F220" s="136" t="s">
        <v>34</v>
      </c>
      <c r="G220" s="209">
        <v>0.8125</v>
      </c>
      <c r="H220" s="138"/>
      <c r="I220" s="137"/>
      <c r="J220" s="164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W220" s="146"/>
      <c r="X220" s="146"/>
      <c r="Y220" s="146"/>
      <c r="Z220" s="145"/>
    </row>
    <row r="221" spans="1:29" s="152" customFormat="1" ht="24.9" customHeight="1" x14ac:dyDescent="0.25">
      <c r="A221" s="258">
        <f t="shared" ref="A221" si="41">+B221</f>
        <v>44606</v>
      </c>
      <c r="B221" s="259">
        <f>+B220</f>
        <v>44606</v>
      </c>
      <c r="C221" s="136" t="s">
        <v>52</v>
      </c>
      <c r="D221" s="168" t="s">
        <v>53</v>
      </c>
      <c r="E221" s="149" t="s">
        <v>86</v>
      </c>
      <c r="F221" s="136" t="s">
        <v>42</v>
      </c>
      <c r="G221" s="209">
        <v>0.8125</v>
      </c>
      <c r="H221" s="138"/>
      <c r="I221" s="137"/>
      <c r="J221" s="164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W221" s="146"/>
      <c r="X221" s="146"/>
      <c r="Y221" s="146"/>
      <c r="Z221" s="145"/>
    </row>
    <row r="222" spans="1:29" s="28" customFormat="1" ht="24.9" customHeight="1" x14ac:dyDescent="0.25">
      <c r="A222" s="312">
        <f t="shared" si="39"/>
        <v>44607</v>
      </c>
      <c r="B222" s="313">
        <f>+B220+DAY(1)</f>
        <v>44607</v>
      </c>
      <c r="C222" s="136"/>
      <c r="D222" s="168"/>
      <c r="E222" s="149"/>
      <c r="F222" s="136"/>
      <c r="G222" s="209"/>
      <c r="H222" s="138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W222" s="145"/>
      <c r="X222" s="145"/>
      <c r="Y222" s="145"/>
      <c r="Z222" s="327"/>
      <c r="AA222" s="328"/>
      <c r="AB222" s="329"/>
      <c r="AC222" s="330"/>
    </row>
    <row r="223" spans="1:29" s="28" customFormat="1" ht="24.9" customHeight="1" x14ac:dyDescent="0.25">
      <c r="A223" s="256">
        <f t="shared" si="39"/>
        <v>44608</v>
      </c>
      <c r="B223" s="257">
        <f t="shared" si="40"/>
        <v>44608</v>
      </c>
      <c r="C223" s="189" t="s">
        <v>227</v>
      </c>
      <c r="D223" s="166"/>
      <c r="E223" s="239"/>
      <c r="F223" s="143"/>
      <c r="G223" s="238"/>
      <c r="H223" s="175"/>
      <c r="I223" s="22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W223" s="145"/>
      <c r="X223" s="145"/>
      <c r="Y223" s="145"/>
      <c r="Z223" s="162"/>
      <c r="AA223" s="163"/>
      <c r="AB223" s="159"/>
      <c r="AC223" s="160"/>
    </row>
    <row r="224" spans="1:29" s="28" customFormat="1" ht="24.9" customHeight="1" x14ac:dyDescent="0.25">
      <c r="A224" s="252">
        <f t="shared" si="39"/>
        <v>44609</v>
      </c>
      <c r="B224" s="253">
        <f t="shared" si="40"/>
        <v>44609</v>
      </c>
      <c r="C224" s="143"/>
      <c r="D224" s="143"/>
      <c r="E224" s="239"/>
      <c r="F224" s="143"/>
      <c r="G224" s="194"/>
      <c r="H224" s="175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W224" s="145"/>
      <c r="X224" s="145"/>
      <c r="Y224" s="145"/>
      <c r="Z224" s="162"/>
      <c r="AA224" s="163"/>
      <c r="AB224" s="159"/>
      <c r="AC224" s="160"/>
    </row>
    <row r="225" spans="1:29" s="28" customFormat="1" ht="24.9" customHeight="1" x14ac:dyDescent="0.25">
      <c r="A225" s="252">
        <f t="shared" si="39"/>
        <v>44610</v>
      </c>
      <c r="B225" s="253">
        <f t="shared" si="40"/>
        <v>44610</v>
      </c>
      <c r="C225" s="136" t="s">
        <v>47</v>
      </c>
      <c r="D225" s="136"/>
      <c r="E225" s="137">
        <v>6</v>
      </c>
      <c r="F225" s="136" t="s">
        <v>34</v>
      </c>
      <c r="G225" s="138">
        <v>0.6875</v>
      </c>
      <c r="H225" s="138"/>
      <c r="I225" s="137"/>
      <c r="J225" s="139"/>
      <c r="K225" s="139"/>
      <c r="L225" s="139"/>
      <c r="M225" s="139"/>
      <c r="N225" s="139"/>
      <c r="O225" s="139"/>
      <c r="P225" s="139"/>
      <c r="Q225" s="139"/>
      <c r="R225" s="139"/>
      <c r="S225" s="232"/>
      <c r="T225" s="139"/>
      <c r="U225" s="139"/>
      <c r="W225" s="145"/>
      <c r="X225" s="145"/>
      <c r="Y225" s="145"/>
      <c r="Z225" s="162"/>
      <c r="AA225" s="163"/>
      <c r="AB225" s="159"/>
      <c r="AC225" s="160"/>
    </row>
    <row r="226" spans="1:29" s="28" customFormat="1" ht="24.9" customHeight="1" x14ac:dyDescent="0.25">
      <c r="A226" s="252">
        <f t="shared" si="39"/>
        <v>44611</v>
      </c>
      <c r="B226" s="253">
        <f t="shared" si="40"/>
        <v>44611</v>
      </c>
      <c r="C226" s="168" t="s">
        <v>223</v>
      </c>
      <c r="D226" s="136"/>
      <c r="E226" s="137">
        <v>2</v>
      </c>
      <c r="F226" s="136" t="s">
        <v>34</v>
      </c>
      <c r="G226" s="138">
        <v>0.375</v>
      </c>
      <c r="H226" s="138"/>
      <c r="I226" s="137"/>
      <c r="J226" s="139"/>
      <c r="K226" s="139"/>
      <c r="L226" s="139"/>
      <c r="M226" s="139"/>
      <c r="N226" s="139"/>
      <c r="O226" s="139"/>
      <c r="P226" s="172"/>
      <c r="Q226" s="139"/>
      <c r="R226" s="139"/>
      <c r="S226" s="139"/>
      <c r="T226" s="139"/>
      <c r="U226" s="139"/>
      <c r="W226" s="145"/>
      <c r="X226" s="145"/>
      <c r="Y226" s="145"/>
      <c r="Z226" s="162"/>
      <c r="AA226" s="163"/>
      <c r="AB226" s="159"/>
      <c r="AC226" s="160"/>
    </row>
    <row r="227" spans="1:29" s="28" customFormat="1" ht="24.9" customHeight="1" x14ac:dyDescent="0.25">
      <c r="A227" s="252">
        <f>+B226</f>
        <v>44611</v>
      </c>
      <c r="B227" s="253">
        <f t="shared" ref="B227:B230" si="42">+B225+DAY(1)</f>
        <v>44611</v>
      </c>
      <c r="C227" s="168" t="s">
        <v>223</v>
      </c>
      <c r="D227" s="136"/>
      <c r="E227" s="137">
        <v>2</v>
      </c>
      <c r="F227" s="136" t="s">
        <v>42</v>
      </c>
      <c r="G227" s="138">
        <v>0.45833333333333331</v>
      </c>
      <c r="H227" s="138">
        <v>0.64583333333333337</v>
      </c>
      <c r="I227" s="137"/>
      <c r="J227" s="139"/>
      <c r="K227" s="139"/>
      <c r="L227" s="139"/>
      <c r="M227" s="139"/>
      <c r="N227" s="139"/>
      <c r="O227" s="139"/>
      <c r="P227" s="172"/>
      <c r="Q227" s="139"/>
      <c r="R227" s="139"/>
      <c r="S227" s="139"/>
      <c r="T227" s="139"/>
      <c r="U227" s="139"/>
      <c r="W227" s="145"/>
      <c r="X227" s="145"/>
      <c r="Y227" s="145"/>
      <c r="Z227" s="162"/>
      <c r="AA227" s="163"/>
      <c r="AB227" s="159"/>
      <c r="AC227" s="160"/>
    </row>
    <row r="228" spans="1:29" s="28" customFormat="1" ht="24.9" customHeight="1" x14ac:dyDescent="0.25">
      <c r="A228" s="185">
        <f t="shared" ref="A228:A235" si="43">+B228</f>
        <v>44612</v>
      </c>
      <c r="B228" s="186">
        <f t="shared" si="42"/>
        <v>44612</v>
      </c>
      <c r="C228" s="136" t="s">
        <v>332</v>
      </c>
      <c r="D228" s="136" t="s">
        <v>56</v>
      </c>
      <c r="E228" s="149" t="s">
        <v>214</v>
      </c>
      <c r="F228" s="136" t="s">
        <v>34</v>
      </c>
      <c r="G228" s="194">
        <v>0.41666666666666669</v>
      </c>
      <c r="H228" s="175"/>
      <c r="I228" s="137"/>
      <c r="J228" s="139"/>
      <c r="K228" s="153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W228" s="145"/>
      <c r="X228" s="145"/>
      <c r="Y228" s="145"/>
      <c r="Z228" s="162"/>
      <c r="AA228" s="163"/>
      <c r="AB228" s="159"/>
      <c r="AC228" s="160"/>
    </row>
    <row r="229" spans="1:29" s="28" customFormat="1" ht="24.9" customHeight="1" x14ac:dyDescent="0.25">
      <c r="A229" s="185">
        <f t="shared" si="43"/>
        <v>44612</v>
      </c>
      <c r="B229" s="186">
        <f t="shared" si="42"/>
        <v>44612</v>
      </c>
      <c r="C229" s="136" t="s">
        <v>7</v>
      </c>
      <c r="D229" s="136" t="s">
        <v>24</v>
      </c>
      <c r="E229" s="149" t="s">
        <v>214</v>
      </c>
      <c r="F229" s="136" t="s">
        <v>42</v>
      </c>
      <c r="G229" s="209">
        <v>0.41666666666666669</v>
      </c>
      <c r="H229" s="175"/>
      <c r="I229" s="137"/>
      <c r="J229" s="139"/>
      <c r="K229" s="153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W229" s="145"/>
      <c r="X229" s="145"/>
      <c r="Y229" s="145"/>
      <c r="Z229" s="162"/>
      <c r="AA229" s="163"/>
      <c r="AB229" s="159"/>
      <c r="AC229" s="160"/>
    </row>
    <row r="230" spans="1:29" s="184" customFormat="1" ht="24.9" customHeight="1" x14ac:dyDescent="0.25">
      <c r="A230" s="258">
        <f t="shared" si="43"/>
        <v>44613</v>
      </c>
      <c r="B230" s="259">
        <f t="shared" si="42"/>
        <v>44613</v>
      </c>
      <c r="C230" s="136" t="s">
        <v>7</v>
      </c>
      <c r="D230" s="136" t="s">
        <v>328</v>
      </c>
      <c r="E230" s="149" t="s">
        <v>214</v>
      </c>
      <c r="F230" s="136" t="s">
        <v>34</v>
      </c>
      <c r="G230" s="209">
        <v>0.79166666666666663</v>
      </c>
      <c r="H230" s="138"/>
      <c r="I230" s="137"/>
      <c r="J230" s="139"/>
      <c r="K230" s="153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83"/>
      <c r="W230" s="145"/>
      <c r="X230" s="145"/>
      <c r="Y230" s="145"/>
      <c r="Z230" s="146"/>
    </row>
    <row r="231" spans="1:29" s="184" customFormat="1" ht="24.9" customHeight="1" x14ac:dyDescent="0.25">
      <c r="A231" s="312">
        <f t="shared" si="43"/>
        <v>44614</v>
      </c>
      <c r="B231" s="313">
        <f>+B230+DAY(1)</f>
        <v>44614</v>
      </c>
      <c r="C231" s="168"/>
      <c r="D231" s="136"/>
      <c r="E231" s="149"/>
      <c r="F231" s="136"/>
      <c r="G231" s="209"/>
      <c r="H231" s="138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83"/>
      <c r="W231" s="145"/>
      <c r="X231" s="145"/>
      <c r="Y231" s="145"/>
      <c r="Z231" s="146"/>
    </row>
    <row r="232" spans="1:29" s="167" customFormat="1" ht="24.9" customHeight="1" x14ac:dyDescent="0.25">
      <c r="A232" s="252">
        <f t="shared" si="43"/>
        <v>44615</v>
      </c>
      <c r="B232" s="253">
        <f>+B231+DAY(1)</f>
        <v>44615</v>
      </c>
      <c r="C232" s="242"/>
      <c r="D232" s="143"/>
      <c r="E232" s="139"/>
      <c r="F232" s="143"/>
      <c r="G232" s="175"/>
      <c r="H232" s="175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60"/>
      <c r="W232" s="145"/>
      <c r="X232" s="145"/>
      <c r="Y232" s="145"/>
      <c r="Z232" s="146"/>
    </row>
    <row r="233" spans="1:29" s="167" customFormat="1" ht="24.9" customHeight="1" x14ac:dyDescent="0.25">
      <c r="A233" s="252">
        <f t="shared" si="43"/>
        <v>44616</v>
      </c>
      <c r="B233" s="253">
        <f>+B232+DAY(1)</f>
        <v>44616</v>
      </c>
      <c r="C233" s="242"/>
      <c r="D233" s="143"/>
      <c r="E233" s="139"/>
      <c r="F233" s="143"/>
      <c r="G233" s="175"/>
      <c r="H233" s="175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60"/>
      <c r="W233" s="145"/>
      <c r="X233" s="145"/>
      <c r="Y233" s="145"/>
      <c r="Z233" s="146"/>
    </row>
    <row r="234" spans="1:29" s="167" customFormat="1" ht="24.9" customHeight="1" x14ac:dyDescent="0.25">
      <c r="A234" s="303">
        <f t="shared" si="43"/>
        <v>44617</v>
      </c>
      <c r="B234" s="304">
        <f>+B233+DAY(1)</f>
        <v>44617</v>
      </c>
      <c r="C234" s="305" t="s">
        <v>228</v>
      </c>
      <c r="D234" s="306"/>
      <c r="E234" s="239"/>
      <c r="F234" s="143"/>
      <c r="G234" s="194"/>
      <c r="H234" s="175"/>
      <c r="I234" s="307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52"/>
      <c r="W234" s="145"/>
      <c r="X234" s="145"/>
      <c r="Y234" s="145"/>
      <c r="Z234" s="146"/>
    </row>
    <row r="235" spans="1:29" s="167" customFormat="1" ht="24.9" customHeight="1" x14ac:dyDescent="0.25">
      <c r="A235" s="252">
        <f t="shared" si="43"/>
        <v>44618</v>
      </c>
      <c r="B235" s="253">
        <f>+B234+DAY(1)</f>
        <v>44618</v>
      </c>
      <c r="C235" s="136" t="s">
        <v>71</v>
      </c>
      <c r="D235" s="136" t="s">
        <v>44</v>
      </c>
      <c r="E235" s="149" t="s">
        <v>70</v>
      </c>
      <c r="F235" s="136" t="s">
        <v>34</v>
      </c>
      <c r="G235" s="209">
        <v>0.375</v>
      </c>
      <c r="H235" s="138"/>
      <c r="I235" s="137"/>
      <c r="J235" s="139"/>
      <c r="K235" s="139"/>
      <c r="L235" s="176"/>
      <c r="M235" s="139"/>
      <c r="N235" s="139"/>
      <c r="O235" s="139"/>
      <c r="P235" s="139"/>
      <c r="Q235" s="139"/>
      <c r="R235" s="139"/>
      <c r="S235" s="139"/>
      <c r="T235" s="139"/>
      <c r="U235" s="139"/>
      <c r="V235" s="152"/>
      <c r="W235" s="146"/>
      <c r="X235" s="146"/>
      <c r="Y235" s="146"/>
      <c r="Z235" s="146"/>
    </row>
    <row r="236" spans="1:29" s="167" customFormat="1" ht="24.9" customHeight="1" x14ac:dyDescent="0.25">
      <c r="A236" s="252">
        <f>+B235</f>
        <v>44618</v>
      </c>
      <c r="B236" s="253">
        <f t="shared" ref="B236:B241" si="44">+B234+DAY(1)</f>
        <v>44618</v>
      </c>
      <c r="C236" s="136" t="s">
        <v>71</v>
      </c>
      <c r="D236" s="136" t="s">
        <v>43</v>
      </c>
      <c r="E236" s="149" t="s">
        <v>222</v>
      </c>
      <c r="F236" s="136" t="s">
        <v>42</v>
      </c>
      <c r="G236" s="209">
        <v>0.45833333333333331</v>
      </c>
      <c r="H236" s="138"/>
      <c r="I236" s="137"/>
      <c r="J236" s="139"/>
      <c r="K236" s="139"/>
      <c r="L236" s="176"/>
      <c r="M236" s="139"/>
      <c r="N236" s="139"/>
      <c r="O236" s="139"/>
      <c r="P236" s="139"/>
      <c r="Q236" s="139"/>
      <c r="R236" s="139"/>
      <c r="S236" s="139"/>
      <c r="T236" s="139"/>
      <c r="U236" s="139"/>
      <c r="V236" s="152"/>
      <c r="W236" s="146"/>
      <c r="X236" s="146"/>
      <c r="Y236" s="146"/>
      <c r="Z236" s="146"/>
    </row>
    <row r="237" spans="1:29" s="152" customFormat="1" ht="24.9" customHeight="1" x14ac:dyDescent="0.25">
      <c r="A237" s="185">
        <f t="shared" ref="A237:A245" si="45">+B237</f>
        <v>44619</v>
      </c>
      <c r="B237" s="186">
        <f t="shared" si="44"/>
        <v>44619</v>
      </c>
      <c r="C237" s="136" t="s">
        <v>6</v>
      </c>
      <c r="D237" s="136" t="s">
        <v>26</v>
      </c>
      <c r="E237" s="149" t="s">
        <v>214</v>
      </c>
      <c r="F237" s="136" t="s">
        <v>34</v>
      </c>
      <c r="G237" s="194">
        <v>0.41666666666666669</v>
      </c>
      <c r="H237" s="175"/>
      <c r="I237" s="137"/>
      <c r="J237" s="164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W237" s="146"/>
      <c r="X237" s="146"/>
      <c r="Y237" s="146"/>
      <c r="Z237" s="145"/>
    </row>
    <row r="238" spans="1:29" s="152" customFormat="1" ht="24.9" customHeight="1" x14ac:dyDescent="0.25">
      <c r="A238" s="185">
        <f t="shared" si="45"/>
        <v>44619</v>
      </c>
      <c r="B238" s="186">
        <f t="shared" si="44"/>
        <v>44619</v>
      </c>
      <c r="C238" s="188" t="s">
        <v>52</v>
      </c>
      <c r="D238" s="136" t="s">
        <v>24</v>
      </c>
      <c r="E238" s="149" t="s">
        <v>214</v>
      </c>
      <c r="F238" s="136" t="s">
        <v>34</v>
      </c>
      <c r="G238" s="194">
        <v>0.41666666666666669</v>
      </c>
      <c r="H238" s="175"/>
      <c r="I238" s="137"/>
      <c r="J238" s="164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W238" s="146"/>
      <c r="X238" s="146"/>
      <c r="Y238" s="146"/>
      <c r="Z238" s="145"/>
    </row>
    <row r="239" spans="1:29" s="152" customFormat="1" ht="24.9" customHeight="1" x14ac:dyDescent="0.25">
      <c r="A239" s="258">
        <f t="shared" si="45"/>
        <v>44620</v>
      </c>
      <c r="B239" s="259">
        <f t="shared" si="44"/>
        <v>44620</v>
      </c>
      <c r="C239" s="136" t="s">
        <v>229</v>
      </c>
      <c r="D239" s="136"/>
      <c r="E239" s="137">
        <v>1</v>
      </c>
      <c r="F239" s="136" t="s">
        <v>34</v>
      </c>
      <c r="G239" s="138">
        <v>0.75</v>
      </c>
      <c r="H239" s="138">
        <v>0.875</v>
      </c>
      <c r="I239" s="137"/>
      <c r="J239" s="139"/>
      <c r="K239" s="139"/>
      <c r="L239" s="139"/>
      <c r="M239" s="139"/>
      <c r="N239" s="139"/>
      <c r="O239" s="139"/>
      <c r="P239" s="172"/>
      <c r="Q239" s="139"/>
      <c r="R239" s="139"/>
      <c r="S239" s="139"/>
      <c r="T239" s="139"/>
      <c r="U239" s="139"/>
      <c r="W239" s="146"/>
      <c r="X239" s="146"/>
      <c r="Y239" s="146"/>
      <c r="Z239" s="145"/>
    </row>
    <row r="240" spans="1:29" s="152" customFormat="1" ht="24.9" customHeight="1" x14ac:dyDescent="0.25">
      <c r="A240" s="258">
        <f t="shared" si="45"/>
        <v>44620</v>
      </c>
      <c r="B240" s="259">
        <f t="shared" si="44"/>
        <v>44620</v>
      </c>
      <c r="C240" s="136" t="s">
        <v>229</v>
      </c>
      <c r="D240" s="136"/>
      <c r="E240" s="137">
        <v>1</v>
      </c>
      <c r="F240" s="136" t="s">
        <v>42</v>
      </c>
      <c r="G240" s="138">
        <v>0.75</v>
      </c>
      <c r="H240" s="138">
        <v>0.875</v>
      </c>
      <c r="I240" s="137"/>
      <c r="J240" s="139"/>
      <c r="K240" s="139"/>
      <c r="L240" s="139"/>
      <c r="M240" s="139"/>
      <c r="N240" s="139"/>
      <c r="O240" s="139"/>
      <c r="P240" s="172"/>
      <c r="Q240" s="139"/>
      <c r="R240" s="139"/>
      <c r="S240" s="139"/>
      <c r="T240" s="139"/>
      <c r="U240" s="139"/>
      <c r="W240" s="146"/>
      <c r="X240" s="146"/>
      <c r="Y240" s="146"/>
      <c r="Z240" s="145"/>
    </row>
    <row r="241" spans="1:33" s="152" customFormat="1" ht="24.9" customHeight="1" x14ac:dyDescent="0.25">
      <c r="A241" s="252">
        <f t="shared" si="45"/>
        <v>44621</v>
      </c>
      <c r="B241" s="253">
        <f t="shared" si="44"/>
        <v>44621</v>
      </c>
      <c r="C241" s="143"/>
      <c r="D241" s="242"/>
      <c r="E241" s="239"/>
      <c r="F241" s="143"/>
      <c r="G241" s="139"/>
      <c r="H241" s="175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W241" s="146"/>
      <c r="X241" s="146"/>
      <c r="Y241" s="146"/>
      <c r="Z241" s="145"/>
    </row>
    <row r="242" spans="1:33" s="152" customFormat="1" ht="24.9" customHeight="1" x14ac:dyDescent="0.25">
      <c r="A242" s="134">
        <f t="shared" si="45"/>
        <v>44622</v>
      </c>
      <c r="B242" s="135">
        <f>+B241+DAY(1)</f>
        <v>44622</v>
      </c>
      <c r="C242" s="143"/>
      <c r="D242" s="143"/>
      <c r="E242" s="239"/>
      <c r="F242" s="143"/>
      <c r="G242" s="194"/>
      <c r="H242" s="175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W242" s="146"/>
      <c r="X242" s="146"/>
      <c r="Y242" s="146"/>
      <c r="Z242" s="145"/>
    </row>
    <row r="243" spans="1:33" s="152" customFormat="1" ht="24.9" customHeight="1" x14ac:dyDescent="0.25">
      <c r="A243" s="260">
        <f t="shared" si="45"/>
        <v>44623</v>
      </c>
      <c r="B243" s="261">
        <f>+B242+DAY(1)</f>
        <v>44623</v>
      </c>
      <c r="C243" s="173" t="s">
        <v>230</v>
      </c>
      <c r="D243" s="174"/>
      <c r="E243" s="239"/>
      <c r="F243" s="143"/>
      <c r="G243" s="194"/>
      <c r="H243" s="175"/>
      <c r="I243" s="302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W243" s="146"/>
      <c r="X243" s="146"/>
      <c r="Y243" s="146"/>
      <c r="Z243" s="145"/>
    </row>
    <row r="244" spans="1:33" s="152" customFormat="1" ht="24.9" customHeight="1" x14ac:dyDescent="0.25">
      <c r="A244" s="252">
        <f t="shared" si="45"/>
        <v>44624</v>
      </c>
      <c r="B244" s="253">
        <f>+B243+DAY(1)</f>
        <v>44624</v>
      </c>
      <c r="C244" s="246"/>
      <c r="D244" s="143"/>
      <c r="E244" s="239"/>
      <c r="F244" s="143"/>
      <c r="G244" s="194"/>
      <c r="H244" s="175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W244" s="146"/>
      <c r="X244" s="146"/>
      <c r="Y244" s="146"/>
      <c r="Z244" s="145"/>
    </row>
    <row r="245" spans="1:33" s="152" customFormat="1" ht="24.9" customHeight="1" x14ac:dyDescent="0.25">
      <c r="A245" s="252">
        <f t="shared" si="45"/>
        <v>44625</v>
      </c>
      <c r="B245" s="253">
        <f>+B244+DAY(1)</f>
        <v>44625</v>
      </c>
      <c r="C245" s="136"/>
      <c r="D245" s="136"/>
      <c r="E245" s="137"/>
      <c r="F245" s="136"/>
      <c r="G245" s="138"/>
      <c r="H245" s="138"/>
      <c r="I245" s="137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W245" s="146"/>
      <c r="X245" s="146"/>
      <c r="Y245" s="146"/>
      <c r="Z245" s="145"/>
    </row>
    <row r="246" spans="1:33" s="152" customFormat="1" ht="24.9" customHeight="1" x14ac:dyDescent="0.25">
      <c r="A246" s="252">
        <f>+B245</f>
        <v>44625</v>
      </c>
      <c r="B246" s="253">
        <f t="shared" ref="B246:B251" si="46">+B244+DAY(1)</f>
        <v>44625</v>
      </c>
      <c r="C246" s="136"/>
      <c r="D246" s="136"/>
      <c r="E246" s="137"/>
      <c r="F246" s="136"/>
      <c r="G246" s="138"/>
      <c r="H246" s="138"/>
      <c r="I246" s="137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W246" s="146"/>
      <c r="X246" s="146"/>
      <c r="Y246" s="146"/>
      <c r="Z246" s="145"/>
    </row>
    <row r="247" spans="1:33" s="152" customFormat="1" ht="24.9" customHeight="1" x14ac:dyDescent="0.25">
      <c r="A247" s="185">
        <f t="shared" ref="A247:A257" si="47">+B247</f>
        <v>44626</v>
      </c>
      <c r="B247" s="186">
        <f t="shared" si="46"/>
        <v>44626</v>
      </c>
      <c r="C247" s="136" t="s">
        <v>224</v>
      </c>
      <c r="D247" s="136"/>
      <c r="E247" s="137">
        <v>2</v>
      </c>
      <c r="F247" s="136" t="s">
        <v>34</v>
      </c>
      <c r="G247" s="138">
        <v>0.41666666666666669</v>
      </c>
      <c r="H247" s="138">
        <v>0.54166666666666663</v>
      </c>
      <c r="I247" s="137"/>
      <c r="J247" s="139"/>
      <c r="K247" s="139"/>
      <c r="L247" s="139"/>
      <c r="M247" s="139"/>
      <c r="N247" s="139"/>
      <c r="O247" s="139"/>
      <c r="P247" s="172"/>
      <c r="Q247" s="139"/>
      <c r="R247" s="139"/>
      <c r="S247" s="139"/>
      <c r="T247" s="139"/>
      <c r="U247" s="139"/>
      <c r="W247" s="146"/>
      <c r="X247" s="146"/>
      <c r="Y247" s="146"/>
      <c r="Z247" s="145"/>
    </row>
    <row r="248" spans="1:33" s="152" customFormat="1" ht="24.9" customHeight="1" x14ac:dyDescent="0.25">
      <c r="A248" s="185">
        <f t="shared" si="47"/>
        <v>44626</v>
      </c>
      <c r="B248" s="186">
        <f t="shared" si="46"/>
        <v>44626</v>
      </c>
      <c r="C248" s="136" t="s">
        <v>224</v>
      </c>
      <c r="D248" s="136"/>
      <c r="E248" s="137">
        <v>2</v>
      </c>
      <c r="F248" s="136" t="s">
        <v>42</v>
      </c>
      <c r="G248" s="138">
        <v>0.41666666666666669</v>
      </c>
      <c r="H248" s="138">
        <v>0.54166666666666663</v>
      </c>
      <c r="I248" s="137"/>
      <c r="J248" s="139"/>
      <c r="K248" s="139"/>
      <c r="L248" s="139"/>
      <c r="M248" s="139"/>
      <c r="N248" s="139"/>
      <c r="O248" s="139"/>
      <c r="P248" s="172"/>
      <c r="Q248" s="139"/>
      <c r="R248" s="139"/>
      <c r="S248" s="139"/>
      <c r="T248" s="139"/>
      <c r="U248" s="139"/>
      <c r="W248" s="146"/>
      <c r="X248" s="146"/>
      <c r="Y248" s="146"/>
      <c r="Z248" s="145"/>
    </row>
    <row r="249" spans="1:33" s="152" customFormat="1" ht="24.9" customHeight="1" x14ac:dyDescent="0.25">
      <c r="A249" s="258">
        <f t="shared" si="47"/>
        <v>44627</v>
      </c>
      <c r="B249" s="259">
        <f t="shared" si="46"/>
        <v>44627</v>
      </c>
      <c r="C249" s="136" t="s">
        <v>366</v>
      </c>
      <c r="D249" s="168" t="s">
        <v>85</v>
      </c>
      <c r="E249" s="149" t="s">
        <v>295</v>
      </c>
      <c r="F249" s="136" t="s">
        <v>34</v>
      </c>
      <c r="G249" s="209">
        <v>0.8125</v>
      </c>
      <c r="H249" s="138"/>
      <c r="I249" s="137"/>
      <c r="J249" s="164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W249" s="146"/>
      <c r="X249" s="146"/>
      <c r="Y249" s="146"/>
      <c r="Z249" s="145"/>
    </row>
    <row r="250" spans="1:33" s="152" customFormat="1" ht="24.9" customHeight="1" x14ac:dyDescent="0.25">
      <c r="A250" s="258">
        <f t="shared" ref="A250" si="48">+B250</f>
        <v>44627</v>
      </c>
      <c r="B250" s="259">
        <f t="shared" si="46"/>
        <v>44627</v>
      </c>
      <c r="C250" s="136" t="s">
        <v>378</v>
      </c>
      <c r="D250" s="168" t="s">
        <v>29</v>
      </c>
      <c r="E250" s="149" t="s">
        <v>231</v>
      </c>
      <c r="F250" s="136" t="s">
        <v>42</v>
      </c>
      <c r="G250" s="209">
        <v>0.8125</v>
      </c>
      <c r="H250" s="138"/>
      <c r="I250" s="137"/>
      <c r="J250" s="164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W250" s="146"/>
      <c r="X250" s="146"/>
      <c r="Y250" s="146"/>
      <c r="Z250" s="145"/>
    </row>
    <row r="251" spans="1:33" s="152" customFormat="1" ht="24.9" customHeight="1" x14ac:dyDescent="0.25">
      <c r="A251" s="312">
        <f t="shared" si="47"/>
        <v>44628</v>
      </c>
      <c r="B251" s="313">
        <f t="shared" si="46"/>
        <v>44628</v>
      </c>
      <c r="C251" s="136"/>
      <c r="D251" s="168"/>
      <c r="E251" s="149"/>
      <c r="F251" s="136"/>
      <c r="G251" s="209"/>
      <c r="H251" s="138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W251" s="146"/>
      <c r="X251" s="146"/>
      <c r="Y251" s="146"/>
      <c r="Z251" s="145"/>
    </row>
    <row r="252" spans="1:33" s="152" customFormat="1" ht="24.9" customHeight="1" x14ac:dyDescent="0.25">
      <c r="A252" s="134">
        <f t="shared" si="47"/>
        <v>44629</v>
      </c>
      <c r="B252" s="135">
        <f t="shared" ref="B252:B257" si="49">+B251+DAY(1)</f>
        <v>44629</v>
      </c>
      <c r="C252" s="143"/>
      <c r="D252" s="143"/>
      <c r="E252" s="239"/>
      <c r="F252" s="143"/>
      <c r="G252" s="194"/>
      <c r="H252" s="175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W252" s="145"/>
      <c r="X252" s="145"/>
      <c r="Y252" s="145"/>
      <c r="Z252" s="145"/>
    </row>
    <row r="253" spans="1:33" s="152" customFormat="1" ht="24.9" customHeight="1" x14ac:dyDescent="0.25">
      <c r="A253" s="252">
        <f t="shared" si="47"/>
        <v>44630</v>
      </c>
      <c r="B253" s="253">
        <f t="shared" si="49"/>
        <v>44630</v>
      </c>
      <c r="C253" s="143"/>
      <c r="D253" s="143"/>
      <c r="E253" s="139"/>
      <c r="F253" s="143"/>
      <c r="G253" s="194"/>
      <c r="H253" s="175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W253" s="145"/>
      <c r="X253" s="145"/>
      <c r="Y253" s="145"/>
      <c r="Z253" s="145"/>
    </row>
    <row r="254" spans="1:33" s="152" customFormat="1" ht="24.9" customHeight="1" x14ac:dyDescent="0.25">
      <c r="A254" s="252">
        <f t="shared" si="47"/>
        <v>44631</v>
      </c>
      <c r="B254" s="253">
        <f t="shared" si="49"/>
        <v>44631</v>
      </c>
      <c r="C254" s="143"/>
      <c r="D254" s="143"/>
      <c r="E254" s="239"/>
      <c r="F254" s="143"/>
      <c r="G254" s="194"/>
      <c r="H254" s="175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W254" s="145"/>
      <c r="X254" s="145"/>
      <c r="Y254" s="145"/>
      <c r="Z254" s="145"/>
      <c r="AG254" s="192"/>
    </row>
    <row r="255" spans="1:33" s="152" customFormat="1" ht="24.9" customHeight="1" x14ac:dyDescent="0.25">
      <c r="A255" s="252">
        <f t="shared" si="47"/>
        <v>44632</v>
      </c>
      <c r="B255" s="253">
        <f t="shared" si="49"/>
        <v>44632</v>
      </c>
      <c r="C255" s="262" t="s">
        <v>232</v>
      </c>
      <c r="D255" s="263"/>
      <c r="E255" s="264" t="s">
        <v>67</v>
      </c>
      <c r="F255" s="263" t="s">
        <v>34</v>
      </c>
      <c r="G255" s="277"/>
      <c r="H255" s="266"/>
      <c r="I255" s="267"/>
      <c r="J255" s="265"/>
      <c r="K255" s="265"/>
      <c r="L255" s="265"/>
      <c r="M255" s="265"/>
      <c r="N255" s="265"/>
      <c r="O255" s="265"/>
      <c r="P255" s="270"/>
      <c r="Q255" s="139"/>
      <c r="R255" s="139"/>
      <c r="S255" s="139"/>
      <c r="T255" s="139"/>
      <c r="U255" s="139"/>
      <c r="W255" s="145"/>
      <c r="X255" s="145"/>
      <c r="Y255" s="145"/>
      <c r="Z255" s="145"/>
      <c r="AG255" s="192"/>
    </row>
    <row r="256" spans="1:33" s="28" customFormat="1" ht="24.9" customHeight="1" x14ac:dyDescent="0.25">
      <c r="A256" s="185">
        <f t="shared" si="47"/>
        <v>44633</v>
      </c>
      <c r="B256" s="186">
        <f t="shared" si="49"/>
        <v>44633</v>
      </c>
      <c r="C256" s="262" t="s">
        <v>232</v>
      </c>
      <c r="D256" s="263"/>
      <c r="E256" s="264" t="s">
        <v>69</v>
      </c>
      <c r="F256" s="263" t="s">
        <v>34</v>
      </c>
      <c r="G256" s="277"/>
      <c r="H256" s="266"/>
      <c r="I256" s="267"/>
      <c r="J256" s="265"/>
      <c r="K256" s="265"/>
      <c r="L256" s="265"/>
      <c r="M256" s="265"/>
      <c r="N256" s="265"/>
      <c r="O256" s="265"/>
      <c r="P256" s="270"/>
      <c r="Q256" s="139"/>
      <c r="R256" s="139"/>
      <c r="S256" s="139"/>
      <c r="T256" s="139"/>
      <c r="U256" s="139"/>
      <c r="W256" s="145"/>
      <c r="X256" s="145"/>
      <c r="Y256" s="145"/>
      <c r="Z256" s="145"/>
    </row>
    <row r="257" spans="1:26" s="28" customFormat="1" ht="24.9" customHeight="1" x14ac:dyDescent="0.25">
      <c r="A257" s="258">
        <f t="shared" si="47"/>
        <v>44634</v>
      </c>
      <c r="B257" s="259">
        <f t="shared" si="49"/>
        <v>44634</v>
      </c>
      <c r="C257" s="136" t="s">
        <v>229</v>
      </c>
      <c r="D257" s="136"/>
      <c r="E257" s="137">
        <v>2</v>
      </c>
      <c r="F257" s="136" t="s">
        <v>34</v>
      </c>
      <c r="G257" s="138">
        <v>0.75</v>
      </c>
      <c r="H257" s="138">
        <v>0.875</v>
      </c>
      <c r="I257" s="137"/>
      <c r="J257" s="139"/>
      <c r="K257" s="139"/>
      <c r="L257" s="139"/>
      <c r="M257" s="139"/>
      <c r="N257" s="139"/>
      <c r="O257" s="139"/>
      <c r="P257" s="172"/>
      <c r="Q257" s="139"/>
      <c r="R257" s="139"/>
      <c r="S257" s="139"/>
      <c r="T257" s="139"/>
      <c r="U257" s="139"/>
      <c r="W257" s="145"/>
      <c r="X257" s="145"/>
      <c r="Y257" s="145"/>
      <c r="Z257" s="145"/>
    </row>
    <row r="258" spans="1:26" s="28" customFormat="1" ht="24.9" customHeight="1" x14ac:dyDescent="0.25">
      <c r="A258" s="258">
        <f>+B257</f>
        <v>44634</v>
      </c>
      <c r="B258" s="259">
        <f>+B256+DAY(1)</f>
        <v>44634</v>
      </c>
      <c r="C258" s="136" t="s">
        <v>229</v>
      </c>
      <c r="D258" s="136"/>
      <c r="E258" s="137">
        <v>2</v>
      </c>
      <c r="F258" s="136" t="s">
        <v>42</v>
      </c>
      <c r="G258" s="138">
        <v>0.75</v>
      </c>
      <c r="H258" s="138">
        <v>0.875</v>
      </c>
      <c r="I258" s="137"/>
      <c r="J258" s="139"/>
      <c r="K258" s="139"/>
      <c r="L258" s="139"/>
      <c r="M258" s="139"/>
      <c r="N258" s="139"/>
      <c r="O258" s="139"/>
      <c r="P258" s="172"/>
      <c r="Q258" s="139"/>
      <c r="R258" s="139"/>
      <c r="S258" s="139"/>
      <c r="T258" s="139"/>
      <c r="U258" s="139"/>
      <c r="W258" s="145"/>
      <c r="X258" s="145"/>
      <c r="Y258" s="145"/>
      <c r="Z258" s="145"/>
    </row>
    <row r="259" spans="1:26" s="28" customFormat="1" ht="24.9" customHeight="1" x14ac:dyDescent="0.25">
      <c r="A259" s="252">
        <f t="shared" ref="A259:A264" si="50">+B259</f>
        <v>44635</v>
      </c>
      <c r="B259" s="253">
        <f>+B257+DAY(1)</f>
        <v>44635</v>
      </c>
      <c r="C259" s="143"/>
      <c r="D259" s="143"/>
      <c r="E259" s="139"/>
      <c r="F259" s="143"/>
      <c r="G259" s="175"/>
      <c r="H259" s="175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W259" s="145"/>
      <c r="X259" s="145"/>
      <c r="Y259" s="145"/>
      <c r="Z259" s="145"/>
    </row>
    <row r="260" spans="1:26" s="167" customFormat="1" ht="24.9" customHeight="1" x14ac:dyDescent="0.25">
      <c r="A260" s="134">
        <f t="shared" si="50"/>
        <v>44636</v>
      </c>
      <c r="B260" s="135">
        <f>+B259+DAY(1)</f>
        <v>44636</v>
      </c>
      <c r="C260" s="191"/>
      <c r="D260" s="143"/>
      <c r="E260" s="190"/>
      <c r="F260" s="143"/>
      <c r="G260" s="194"/>
      <c r="H260" s="175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52"/>
      <c r="W260" s="145"/>
      <c r="X260" s="145"/>
      <c r="Y260" s="145"/>
      <c r="Z260" s="146"/>
    </row>
    <row r="261" spans="1:26" s="167" customFormat="1" ht="24.9" customHeight="1" x14ac:dyDescent="0.25">
      <c r="A261" s="134">
        <f t="shared" si="50"/>
        <v>44637</v>
      </c>
      <c r="B261" s="253">
        <f>+B260+DAY(1)</f>
        <v>44637</v>
      </c>
      <c r="C261" s="246"/>
      <c r="D261" s="143"/>
      <c r="E261" s="239"/>
      <c r="F261" s="143"/>
      <c r="G261" s="238"/>
      <c r="H261" s="175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52"/>
      <c r="W261" s="145"/>
      <c r="X261" s="145"/>
      <c r="Y261" s="145"/>
      <c r="Z261" s="146"/>
    </row>
    <row r="262" spans="1:26" s="167" customFormat="1" ht="24.9" customHeight="1" x14ac:dyDescent="0.25">
      <c r="A262" s="308">
        <f t="shared" si="50"/>
        <v>44638</v>
      </c>
      <c r="B262" s="304">
        <f>+B261+DAY(1)</f>
        <v>44638</v>
      </c>
      <c r="C262" s="305" t="s">
        <v>233</v>
      </c>
      <c r="D262" s="306"/>
      <c r="E262" s="239"/>
      <c r="F262" s="143"/>
      <c r="G262" s="194"/>
      <c r="H262" s="175"/>
      <c r="I262" s="307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52"/>
      <c r="W262" s="145"/>
      <c r="X262" s="145"/>
      <c r="Y262" s="145"/>
      <c r="Z262" s="146"/>
    </row>
    <row r="263" spans="1:26" s="167" customFormat="1" ht="24.9" customHeight="1" x14ac:dyDescent="0.25">
      <c r="A263" s="134">
        <f t="shared" si="50"/>
        <v>44639</v>
      </c>
      <c r="B263" s="253">
        <f>+B262+DAY(1)</f>
        <v>44639</v>
      </c>
      <c r="C263" s="143"/>
      <c r="D263" s="143"/>
      <c r="E263" s="239"/>
      <c r="F263" s="143"/>
      <c r="G263" s="194"/>
      <c r="H263" s="175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52"/>
      <c r="W263" s="146"/>
      <c r="X263" s="146"/>
      <c r="Y263" s="146"/>
      <c r="Z263" s="146"/>
    </row>
    <row r="264" spans="1:26" s="167" customFormat="1" ht="24.9" customHeight="1" x14ac:dyDescent="0.25">
      <c r="A264" s="185">
        <f t="shared" si="50"/>
        <v>44640</v>
      </c>
      <c r="B264" s="186">
        <f>+B263+DAY(1)</f>
        <v>44640</v>
      </c>
      <c r="C264" s="136" t="s">
        <v>7</v>
      </c>
      <c r="D264" s="136" t="s">
        <v>211</v>
      </c>
      <c r="E264" s="149" t="s">
        <v>222</v>
      </c>
      <c r="F264" s="136" t="s">
        <v>34</v>
      </c>
      <c r="G264" s="194">
        <v>0.41666666666666669</v>
      </c>
      <c r="H264" s="175"/>
      <c r="I264" s="137"/>
      <c r="J264" s="139"/>
      <c r="K264" s="153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52"/>
      <c r="W264" s="145"/>
      <c r="X264" s="145"/>
      <c r="Y264" s="145"/>
      <c r="Z264" s="146"/>
    </row>
    <row r="265" spans="1:26" s="167" customFormat="1" ht="24.9" customHeight="1" x14ac:dyDescent="0.25">
      <c r="A265" s="185">
        <f>+B264</f>
        <v>44640</v>
      </c>
      <c r="B265" s="186">
        <f>+B263+DAY(1)</f>
        <v>44640</v>
      </c>
      <c r="C265" s="136" t="s">
        <v>333</v>
      </c>
      <c r="D265" s="136" t="s">
        <v>21</v>
      </c>
      <c r="E265" s="149" t="s">
        <v>222</v>
      </c>
      <c r="F265" s="136" t="s">
        <v>42</v>
      </c>
      <c r="G265" s="209">
        <v>0.41666666666666669</v>
      </c>
      <c r="H265" s="175"/>
      <c r="I265" s="137"/>
      <c r="J265" s="139"/>
      <c r="K265" s="153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52"/>
      <c r="W265" s="145"/>
      <c r="X265" s="145"/>
      <c r="Y265" s="145"/>
      <c r="Z265" s="146"/>
    </row>
    <row r="266" spans="1:26" s="167" customFormat="1" ht="24.9" customHeight="1" x14ac:dyDescent="0.25">
      <c r="A266" s="258">
        <f t="shared" ref="A266:A289" si="51">+B266</f>
        <v>44641</v>
      </c>
      <c r="B266" s="259">
        <f>+B264+DAY(1)</f>
        <v>44641</v>
      </c>
      <c r="C266" s="136" t="s">
        <v>7</v>
      </c>
      <c r="D266" s="136" t="s">
        <v>361</v>
      </c>
      <c r="E266" s="149" t="s">
        <v>362</v>
      </c>
      <c r="F266" s="136" t="s">
        <v>34</v>
      </c>
      <c r="G266" s="209">
        <v>0.79166666666666663</v>
      </c>
      <c r="H266" s="138"/>
      <c r="I266" s="137"/>
      <c r="J266" s="139"/>
      <c r="K266" s="153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3"/>
      <c r="W266" s="145"/>
      <c r="X266" s="145"/>
      <c r="Y266" s="145"/>
      <c r="Z266" s="146"/>
    </row>
    <row r="267" spans="1:26" s="167" customFormat="1" ht="24.9" customHeight="1" x14ac:dyDescent="0.25">
      <c r="A267" s="258">
        <f t="shared" si="51"/>
        <v>44641</v>
      </c>
      <c r="B267" s="259">
        <f>+B265+DAY(1)</f>
        <v>44641</v>
      </c>
      <c r="C267" s="136" t="s">
        <v>7</v>
      </c>
      <c r="D267" s="136" t="s">
        <v>359</v>
      </c>
      <c r="E267" s="149" t="s">
        <v>214</v>
      </c>
      <c r="F267" s="136" t="s">
        <v>42</v>
      </c>
      <c r="G267" s="209">
        <v>0.79166666666666663</v>
      </c>
      <c r="H267" s="138"/>
      <c r="I267" s="137"/>
      <c r="J267" s="139"/>
      <c r="K267" s="153"/>
      <c r="L267" s="190"/>
      <c r="M267" s="190"/>
      <c r="N267" s="190"/>
      <c r="O267" s="190"/>
      <c r="P267" s="190"/>
      <c r="Q267" s="190"/>
      <c r="R267" s="190"/>
      <c r="S267" s="190"/>
      <c r="T267" s="190"/>
      <c r="U267" s="190"/>
      <c r="V267" s="193"/>
      <c r="W267" s="145"/>
      <c r="X267" s="145"/>
      <c r="Y267" s="145"/>
      <c r="Z267" s="146"/>
    </row>
    <row r="268" spans="1:26" s="167" customFormat="1" ht="24.9" customHeight="1" x14ac:dyDescent="0.25">
      <c r="A268" s="312">
        <f t="shared" si="51"/>
        <v>44642</v>
      </c>
      <c r="B268" s="313">
        <f>+B266+DAY(1)</f>
        <v>44642</v>
      </c>
      <c r="C268" s="136"/>
      <c r="D268" s="136"/>
      <c r="E268" s="149"/>
      <c r="F268" s="136"/>
      <c r="G268" s="209"/>
      <c r="H268" s="138"/>
      <c r="I268" s="137"/>
      <c r="J268" s="137"/>
      <c r="K268" s="137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330"/>
      <c r="W268" s="145"/>
      <c r="X268" s="145"/>
      <c r="Y268" s="145"/>
      <c r="Z268" s="146"/>
    </row>
    <row r="269" spans="1:26" s="167" customFormat="1" ht="24.9" customHeight="1" x14ac:dyDescent="0.25">
      <c r="A269" s="134">
        <f t="shared" si="51"/>
        <v>44643</v>
      </c>
      <c r="B269" s="253">
        <f t="shared" ref="B269:B289" si="52">+B268+DAY(1)</f>
        <v>44643</v>
      </c>
      <c r="C269" s="142"/>
      <c r="D269" s="143"/>
      <c r="E269" s="190"/>
      <c r="F269" s="143"/>
      <c r="G269" s="210"/>
      <c r="H269" s="175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52"/>
      <c r="W269" s="145"/>
      <c r="X269" s="145"/>
      <c r="Y269" s="145"/>
      <c r="Z269" s="146"/>
    </row>
    <row r="270" spans="1:26" s="167" customFormat="1" ht="24.9" customHeight="1" x14ac:dyDescent="0.25">
      <c r="A270" s="252">
        <f t="shared" si="51"/>
        <v>44644</v>
      </c>
      <c r="B270" s="253">
        <f t="shared" si="52"/>
        <v>44644</v>
      </c>
      <c r="C270" s="142"/>
      <c r="D270" s="143"/>
      <c r="E270" s="190"/>
      <c r="F270" s="143"/>
      <c r="G270" s="210"/>
      <c r="H270" s="175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52"/>
      <c r="W270" s="146"/>
      <c r="X270" s="146"/>
      <c r="Y270" s="146"/>
      <c r="Z270" s="146"/>
    </row>
    <row r="271" spans="1:26" s="167" customFormat="1" ht="24.9" customHeight="1" x14ac:dyDescent="0.25">
      <c r="A271" s="252">
        <f t="shared" si="51"/>
        <v>44645</v>
      </c>
      <c r="B271" s="253">
        <f t="shared" si="52"/>
        <v>44645</v>
      </c>
      <c r="C271" s="136" t="s">
        <v>47</v>
      </c>
      <c r="D271" s="136"/>
      <c r="E271" s="137">
        <v>7</v>
      </c>
      <c r="F271" s="136" t="s">
        <v>34</v>
      </c>
      <c r="G271" s="138">
        <v>0.6875</v>
      </c>
      <c r="H271" s="138"/>
      <c r="I271" s="137"/>
      <c r="J271" s="139"/>
      <c r="K271" s="139"/>
      <c r="L271" s="139"/>
      <c r="M271" s="139"/>
      <c r="N271" s="139"/>
      <c r="O271" s="139"/>
      <c r="P271" s="139"/>
      <c r="Q271" s="139"/>
      <c r="R271" s="139"/>
      <c r="S271" s="232"/>
      <c r="T271" s="139"/>
      <c r="U271" s="139"/>
      <c r="V271" s="152"/>
      <c r="W271" s="146"/>
      <c r="X271" s="146"/>
      <c r="Y271" s="146"/>
      <c r="Z271" s="146"/>
    </row>
    <row r="272" spans="1:26" s="167" customFormat="1" ht="24.9" customHeight="1" x14ac:dyDescent="0.25">
      <c r="A272" s="252">
        <f t="shared" si="51"/>
        <v>44646</v>
      </c>
      <c r="B272" s="253">
        <f t="shared" si="52"/>
        <v>44646</v>
      </c>
      <c r="C272" s="143"/>
      <c r="D272" s="143"/>
      <c r="E272" s="239"/>
      <c r="F272" s="143"/>
      <c r="G272" s="194"/>
      <c r="H272" s="175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52"/>
      <c r="W272" s="146"/>
      <c r="X272" s="146"/>
      <c r="Y272" s="146"/>
      <c r="Z272" s="146"/>
    </row>
    <row r="273" spans="1:29" s="167" customFormat="1" ht="24.9" customHeight="1" x14ac:dyDescent="0.25">
      <c r="A273" s="185">
        <f t="shared" si="51"/>
        <v>44647</v>
      </c>
      <c r="B273" s="186">
        <f t="shared" si="52"/>
        <v>44647</v>
      </c>
      <c r="C273" s="147" t="s">
        <v>234</v>
      </c>
      <c r="D273" s="136"/>
      <c r="E273" s="180" t="s">
        <v>69</v>
      </c>
      <c r="F273" s="136" t="s">
        <v>34</v>
      </c>
      <c r="G273" s="138">
        <v>0.41666666666666669</v>
      </c>
      <c r="H273" s="138"/>
      <c r="I273" s="137"/>
      <c r="J273" s="139"/>
      <c r="K273" s="139"/>
      <c r="L273" s="139"/>
      <c r="M273" s="139"/>
      <c r="N273" s="139"/>
      <c r="O273" s="139"/>
      <c r="P273" s="172"/>
      <c r="Q273" s="139"/>
      <c r="R273" s="139"/>
      <c r="S273" s="139"/>
      <c r="T273" s="139"/>
      <c r="U273" s="139"/>
      <c r="V273" s="152"/>
      <c r="W273" s="146"/>
      <c r="X273" s="146"/>
      <c r="Y273" s="146"/>
      <c r="Z273" s="146"/>
    </row>
    <row r="274" spans="1:29" s="167" customFormat="1" ht="24.9" customHeight="1" x14ac:dyDescent="0.25">
      <c r="A274" s="258">
        <f t="shared" si="51"/>
        <v>44648</v>
      </c>
      <c r="B274" s="259">
        <f t="shared" si="52"/>
        <v>44648</v>
      </c>
      <c r="C274" s="136" t="s">
        <v>369</v>
      </c>
      <c r="D274" s="168" t="s">
        <v>28</v>
      </c>
      <c r="E274" s="149" t="s">
        <v>86</v>
      </c>
      <c r="F274" s="136" t="s">
        <v>34</v>
      </c>
      <c r="G274" s="209">
        <v>0.8125</v>
      </c>
      <c r="H274" s="138"/>
      <c r="I274" s="137"/>
      <c r="J274" s="164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52"/>
      <c r="W274" s="146"/>
      <c r="X274" s="146"/>
      <c r="Y274" s="146"/>
      <c r="Z274" s="146"/>
    </row>
    <row r="275" spans="1:29" s="167" customFormat="1" ht="24.9" customHeight="1" x14ac:dyDescent="0.25">
      <c r="A275" s="258">
        <f t="shared" ref="A275" si="53">+B275</f>
        <v>44648</v>
      </c>
      <c r="B275" s="259">
        <f>+B274</f>
        <v>44648</v>
      </c>
      <c r="C275" s="136" t="s">
        <v>393</v>
      </c>
      <c r="D275" s="168" t="s">
        <v>29</v>
      </c>
      <c r="E275" s="149" t="s">
        <v>235</v>
      </c>
      <c r="F275" s="136" t="s">
        <v>34</v>
      </c>
      <c r="G275" s="209">
        <v>0.8125</v>
      </c>
      <c r="H275" s="138"/>
      <c r="I275" s="137"/>
      <c r="J275" s="164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52"/>
      <c r="W275" s="146"/>
      <c r="X275" s="146"/>
      <c r="Y275" s="146"/>
      <c r="Z275" s="146"/>
    </row>
    <row r="276" spans="1:29" s="167" customFormat="1" ht="24.9" customHeight="1" x14ac:dyDescent="0.25">
      <c r="A276" s="258">
        <f t="shared" ref="A276" si="54">+B276</f>
        <v>44648</v>
      </c>
      <c r="B276" s="259">
        <f>+B274</f>
        <v>44648</v>
      </c>
      <c r="C276" s="136" t="s">
        <v>52</v>
      </c>
      <c r="D276" s="168" t="s">
        <v>53</v>
      </c>
      <c r="E276" s="149" t="s">
        <v>235</v>
      </c>
      <c r="F276" s="136" t="s">
        <v>42</v>
      </c>
      <c r="G276" s="209">
        <v>0.8125</v>
      </c>
      <c r="H276" s="138"/>
      <c r="I276" s="137"/>
      <c r="J276" s="164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52"/>
      <c r="W276" s="146"/>
      <c r="X276" s="146"/>
      <c r="Y276" s="146"/>
      <c r="Z276" s="146"/>
    </row>
    <row r="277" spans="1:29" s="167" customFormat="1" ht="24.9" customHeight="1" x14ac:dyDescent="0.25">
      <c r="A277" s="312">
        <f t="shared" si="51"/>
        <v>44649</v>
      </c>
      <c r="B277" s="313">
        <f>+B274+DAY(1)</f>
        <v>44649</v>
      </c>
      <c r="C277" s="136"/>
      <c r="D277" s="168"/>
      <c r="E277" s="149"/>
      <c r="F277" s="136"/>
      <c r="G277" s="209"/>
      <c r="H277" s="138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52"/>
      <c r="W277" s="146"/>
      <c r="X277" s="146"/>
      <c r="Y277" s="146"/>
      <c r="Z277" s="146"/>
    </row>
    <row r="278" spans="1:29" s="167" customFormat="1" ht="24.9" customHeight="1" x14ac:dyDescent="0.25">
      <c r="A278" s="256">
        <f t="shared" si="51"/>
        <v>44650</v>
      </c>
      <c r="B278" s="257">
        <f t="shared" si="52"/>
        <v>44650</v>
      </c>
      <c r="C278" s="165" t="s">
        <v>275</v>
      </c>
      <c r="D278" s="166"/>
      <c r="E278" s="239"/>
      <c r="F278" s="143"/>
      <c r="G278" s="139"/>
      <c r="H278" s="175"/>
      <c r="I278" s="22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52"/>
      <c r="W278" s="146"/>
      <c r="X278" s="146"/>
      <c r="Y278" s="146"/>
      <c r="Z278" s="146"/>
    </row>
    <row r="279" spans="1:29" s="167" customFormat="1" ht="24.9" customHeight="1" x14ac:dyDescent="0.25">
      <c r="A279" s="252">
        <f t="shared" si="51"/>
        <v>44651</v>
      </c>
      <c r="B279" s="253">
        <f t="shared" si="52"/>
        <v>44651</v>
      </c>
      <c r="C279" s="143"/>
      <c r="D279" s="143"/>
      <c r="E279" s="239"/>
      <c r="F279" s="143"/>
      <c r="G279" s="194"/>
      <c r="H279" s="175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52"/>
      <c r="W279" s="146"/>
      <c r="X279" s="146"/>
      <c r="Y279" s="146"/>
      <c r="Z279" s="146"/>
    </row>
    <row r="280" spans="1:29" s="13" customFormat="1" ht="24.9" customHeight="1" x14ac:dyDescent="0.25">
      <c r="A280" s="252">
        <f t="shared" si="51"/>
        <v>44652</v>
      </c>
      <c r="B280" s="253">
        <f t="shared" si="52"/>
        <v>44652</v>
      </c>
      <c r="C280" s="143"/>
      <c r="D280" s="143"/>
      <c r="E280" s="139"/>
      <c r="F280" s="143"/>
      <c r="G280" s="194"/>
      <c r="H280" s="175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28"/>
      <c r="W280" s="146"/>
      <c r="X280" s="146"/>
      <c r="Y280" s="146"/>
      <c r="Z280" s="146"/>
    </row>
    <row r="281" spans="1:29" s="13" customFormat="1" ht="24.9" customHeight="1" x14ac:dyDescent="0.25">
      <c r="A281" s="252">
        <f t="shared" si="51"/>
        <v>44653</v>
      </c>
      <c r="B281" s="253">
        <f t="shared" si="52"/>
        <v>44653</v>
      </c>
      <c r="C281" s="262" t="s">
        <v>236</v>
      </c>
      <c r="D281" s="263"/>
      <c r="E281" s="264" t="s">
        <v>67</v>
      </c>
      <c r="F281" s="263"/>
      <c r="G281" s="268"/>
      <c r="H281" s="266"/>
      <c r="I281" s="267"/>
      <c r="J281" s="265"/>
      <c r="K281" s="265"/>
      <c r="L281" s="265"/>
      <c r="M281" s="265"/>
      <c r="N281" s="265"/>
      <c r="O281" s="265"/>
      <c r="P281" s="270"/>
      <c r="Q281" s="139"/>
      <c r="R281" s="139"/>
      <c r="S281" s="139"/>
      <c r="T281" s="139"/>
      <c r="U281" s="139"/>
      <c r="V281" s="28"/>
      <c r="W281" s="146"/>
      <c r="X281" s="146"/>
      <c r="Y281" s="146"/>
      <c r="Z281" s="146"/>
    </row>
    <row r="282" spans="1:29" s="13" customFormat="1" ht="24.9" customHeight="1" x14ac:dyDescent="0.25">
      <c r="A282" s="185">
        <f t="shared" si="51"/>
        <v>44654</v>
      </c>
      <c r="B282" s="186">
        <f t="shared" si="52"/>
        <v>44654</v>
      </c>
      <c r="C282" s="262" t="s">
        <v>236</v>
      </c>
      <c r="D282" s="263"/>
      <c r="E282" s="264" t="s">
        <v>69</v>
      </c>
      <c r="F282" s="263"/>
      <c r="G282" s="268"/>
      <c r="H282" s="266"/>
      <c r="I282" s="267"/>
      <c r="J282" s="265"/>
      <c r="K282" s="265"/>
      <c r="L282" s="265"/>
      <c r="M282" s="265"/>
      <c r="N282" s="265"/>
      <c r="O282" s="265"/>
      <c r="P282" s="270"/>
      <c r="Q282" s="139"/>
      <c r="R282" s="139"/>
      <c r="S282" s="139"/>
      <c r="T282" s="139"/>
      <c r="U282" s="139"/>
      <c r="V282" s="28"/>
      <c r="W282" s="146"/>
      <c r="X282" s="146"/>
      <c r="Y282" s="146"/>
      <c r="Z282" s="146"/>
    </row>
    <row r="283" spans="1:29" s="13" customFormat="1" ht="24.9" customHeight="1" x14ac:dyDescent="0.25">
      <c r="A283" s="258">
        <f t="shared" si="51"/>
        <v>44655</v>
      </c>
      <c r="B283" s="259">
        <f t="shared" si="52"/>
        <v>44655</v>
      </c>
      <c r="C283" s="136" t="s">
        <v>372</v>
      </c>
      <c r="D283" s="168" t="s">
        <v>85</v>
      </c>
      <c r="E283" s="149" t="s">
        <v>296</v>
      </c>
      <c r="F283" s="136" t="s">
        <v>34</v>
      </c>
      <c r="G283" s="209">
        <v>0.8125</v>
      </c>
      <c r="H283" s="138"/>
      <c r="I283" s="137"/>
      <c r="J283" s="164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28"/>
      <c r="W283" s="146"/>
      <c r="X283" s="146"/>
      <c r="Y283" s="146"/>
      <c r="Z283" s="146"/>
    </row>
    <row r="284" spans="1:29" s="13" customFormat="1" ht="24.9" customHeight="1" x14ac:dyDescent="0.25">
      <c r="A284" s="258">
        <f t="shared" ref="A284" si="55">+B284</f>
        <v>44655</v>
      </c>
      <c r="B284" s="259">
        <f>+B283</f>
        <v>44655</v>
      </c>
      <c r="C284" s="136" t="s">
        <v>367</v>
      </c>
      <c r="D284" s="168" t="s">
        <v>29</v>
      </c>
      <c r="E284" s="149" t="s">
        <v>124</v>
      </c>
      <c r="F284" s="136" t="s">
        <v>42</v>
      </c>
      <c r="G284" s="209">
        <v>0.8125</v>
      </c>
      <c r="H284" s="138"/>
      <c r="I284" s="137"/>
      <c r="J284" s="164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28"/>
      <c r="W284" s="146"/>
      <c r="X284" s="146"/>
      <c r="Y284" s="146"/>
      <c r="Z284" s="146"/>
    </row>
    <row r="285" spans="1:29" s="13" customFormat="1" ht="24.9" customHeight="1" x14ac:dyDescent="0.25">
      <c r="A285" s="312">
        <f t="shared" si="51"/>
        <v>44656</v>
      </c>
      <c r="B285" s="313">
        <f>+B283+DAY(1)</f>
        <v>44656</v>
      </c>
      <c r="C285" s="136"/>
      <c r="D285" s="168"/>
      <c r="E285" s="149"/>
      <c r="F285" s="136"/>
      <c r="G285" s="209"/>
      <c r="H285" s="138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28"/>
      <c r="W285" s="146"/>
      <c r="X285" s="146"/>
      <c r="Y285" s="146"/>
      <c r="Z285" s="146"/>
    </row>
    <row r="286" spans="1:29" s="13" customFormat="1" ht="24.9" customHeight="1" x14ac:dyDescent="0.25">
      <c r="A286" s="252">
        <f t="shared" si="51"/>
        <v>44657</v>
      </c>
      <c r="B286" s="253">
        <f t="shared" si="52"/>
        <v>44657</v>
      </c>
      <c r="C286" s="246"/>
      <c r="D286" s="143"/>
      <c r="E286" s="239"/>
      <c r="F286" s="143"/>
      <c r="G286" s="139"/>
      <c r="H286" s="175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28"/>
      <c r="W286" s="146"/>
      <c r="X286" s="146"/>
      <c r="Y286" s="146"/>
      <c r="Z286" s="146"/>
    </row>
    <row r="287" spans="1:29" s="13" customFormat="1" ht="24.9" customHeight="1" x14ac:dyDescent="0.25">
      <c r="A287" s="312">
        <f t="shared" si="51"/>
        <v>44658</v>
      </c>
      <c r="B287" s="313">
        <f t="shared" si="52"/>
        <v>44658</v>
      </c>
      <c r="C287" s="147"/>
      <c r="D287" s="136"/>
      <c r="E287" s="149"/>
      <c r="F287" s="136"/>
      <c r="G287" s="137"/>
      <c r="H287" s="138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28"/>
      <c r="W287" s="146"/>
      <c r="X287" s="146"/>
      <c r="Y287" s="146"/>
      <c r="Z287" s="146"/>
    </row>
    <row r="288" spans="1:29" s="28" customFormat="1" ht="24.9" customHeight="1" x14ac:dyDescent="0.25">
      <c r="A288" s="252">
        <f t="shared" si="51"/>
        <v>44659</v>
      </c>
      <c r="B288" s="253">
        <f t="shared" si="52"/>
        <v>44659</v>
      </c>
      <c r="C288" s="245"/>
      <c r="D288" s="143"/>
      <c r="E288" s="239"/>
      <c r="F288" s="143"/>
      <c r="G288" s="139"/>
      <c r="H288" s="175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W288" s="146"/>
      <c r="X288" s="146"/>
      <c r="Y288" s="146"/>
      <c r="Z288" s="162"/>
      <c r="AA288" s="163"/>
      <c r="AB288" s="159"/>
      <c r="AC288" s="160"/>
    </row>
    <row r="289" spans="1:26" s="28" customFormat="1" ht="24.9" customHeight="1" x14ac:dyDescent="0.25">
      <c r="A289" s="252">
        <f t="shared" si="51"/>
        <v>44660</v>
      </c>
      <c r="B289" s="253">
        <f t="shared" si="52"/>
        <v>44660</v>
      </c>
      <c r="C289" s="136" t="s">
        <v>71</v>
      </c>
      <c r="D289" s="136" t="s">
        <v>43</v>
      </c>
      <c r="E289" s="149" t="s">
        <v>86</v>
      </c>
      <c r="F289" s="136" t="s">
        <v>34</v>
      </c>
      <c r="G289" s="209">
        <v>0.375</v>
      </c>
      <c r="H289" s="138"/>
      <c r="I289" s="137"/>
      <c r="J289" s="139"/>
      <c r="K289" s="139"/>
      <c r="L289" s="176"/>
      <c r="M289" s="139"/>
      <c r="N289" s="139"/>
      <c r="O289" s="139"/>
      <c r="P289" s="139"/>
      <c r="Q289" s="139"/>
      <c r="R289" s="139"/>
      <c r="S289" s="139"/>
      <c r="T289" s="139"/>
      <c r="U289" s="139"/>
      <c r="W289" s="146"/>
      <c r="X289" s="146"/>
      <c r="Y289" s="146"/>
      <c r="Z289" s="145"/>
    </row>
    <row r="290" spans="1:26" s="28" customFormat="1" ht="24.9" customHeight="1" x14ac:dyDescent="0.25">
      <c r="A290" s="252">
        <f>+B289</f>
        <v>44660</v>
      </c>
      <c r="B290" s="253">
        <f>+B288+DAY(1)</f>
        <v>44660</v>
      </c>
      <c r="C290" s="136" t="s">
        <v>96</v>
      </c>
      <c r="D290" s="136" t="s">
        <v>44</v>
      </c>
      <c r="E290" s="149" t="s">
        <v>214</v>
      </c>
      <c r="F290" s="136" t="s">
        <v>42</v>
      </c>
      <c r="G290" s="209">
        <v>0.45833333333333331</v>
      </c>
      <c r="H290" s="138"/>
      <c r="I290" s="137"/>
      <c r="J290" s="139"/>
      <c r="K290" s="139"/>
      <c r="L290" s="176"/>
      <c r="M290" s="139"/>
      <c r="N290" s="139"/>
      <c r="O290" s="139"/>
      <c r="P290" s="139"/>
      <c r="Q290" s="139"/>
      <c r="R290" s="139"/>
      <c r="S290" s="139"/>
      <c r="T290" s="139"/>
      <c r="U290" s="139"/>
      <c r="W290" s="146"/>
      <c r="X290" s="146"/>
      <c r="Y290" s="146"/>
      <c r="Z290" s="145"/>
    </row>
    <row r="291" spans="1:26" s="28" customFormat="1" ht="24.9" customHeight="1" x14ac:dyDescent="0.25">
      <c r="A291" s="185">
        <f t="shared" ref="A291:A302" si="56">+B291</f>
        <v>44661</v>
      </c>
      <c r="B291" s="186">
        <f>+B289+DAY(1)</f>
        <v>44661</v>
      </c>
      <c r="C291" s="136" t="s">
        <v>334</v>
      </c>
      <c r="D291" s="143" t="s">
        <v>279</v>
      </c>
      <c r="E291" s="149" t="s">
        <v>86</v>
      </c>
      <c r="F291" s="136" t="s">
        <v>34</v>
      </c>
      <c r="G291" s="194">
        <v>0.41666666666666669</v>
      </c>
      <c r="H291" s="175"/>
      <c r="I291" s="180"/>
      <c r="J291" s="190"/>
      <c r="K291" s="273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W291" s="146"/>
      <c r="X291" s="146"/>
      <c r="Y291" s="146"/>
      <c r="Z291" s="145"/>
    </row>
    <row r="292" spans="1:26" s="28" customFormat="1" ht="24.9" customHeight="1" x14ac:dyDescent="0.25">
      <c r="A292" s="185">
        <f t="shared" si="56"/>
        <v>44661</v>
      </c>
      <c r="B292" s="186">
        <f>+B290+DAY(1)</f>
        <v>44661</v>
      </c>
      <c r="C292" s="143" t="s">
        <v>7</v>
      </c>
      <c r="D292" s="143" t="s">
        <v>26</v>
      </c>
      <c r="E292" s="149" t="s">
        <v>86</v>
      </c>
      <c r="F292" s="136" t="s">
        <v>42</v>
      </c>
      <c r="G292" s="209">
        <v>0.41666666666666669</v>
      </c>
      <c r="H292" s="175"/>
      <c r="I292" s="180"/>
      <c r="J292" s="190"/>
      <c r="K292" s="273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W292" s="146"/>
      <c r="X292" s="146"/>
      <c r="Y292" s="146"/>
      <c r="Z292" s="145"/>
    </row>
    <row r="293" spans="1:26" s="28" customFormat="1" ht="24.9" customHeight="1" x14ac:dyDescent="0.25">
      <c r="A293" s="258">
        <f t="shared" si="56"/>
        <v>44662</v>
      </c>
      <c r="B293" s="259">
        <f>+B291+DAY(1)</f>
        <v>44662</v>
      </c>
      <c r="C293" s="136" t="s">
        <v>93</v>
      </c>
      <c r="D293" s="278"/>
      <c r="E293" s="137"/>
      <c r="F293" s="136" t="s">
        <v>42</v>
      </c>
      <c r="G293" s="138">
        <v>0.79166666666666663</v>
      </c>
      <c r="H293" s="175"/>
      <c r="I293" s="137"/>
      <c r="J293" s="139"/>
      <c r="K293" s="139"/>
      <c r="L293" s="139"/>
      <c r="M293" s="139"/>
      <c r="N293" s="139"/>
      <c r="O293" s="139"/>
      <c r="P293" s="137"/>
      <c r="Q293" s="139"/>
      <c r="R293" s="139"/>
      <c r="S293" s="139"/>
      <c r="T293" s="229"/>
      <c r="U293" s="139"/>
      <c r="W293" s="146"/>
      <c r="X293" s="146"/>
      <c r="Y293" s="146"/>
      <c r="Z293" s="145"/>
    </row>
    <row r="294" spans="1:26" s="28" customFormat="1" ht="24.9" customHeight="1" x14ac:dyDescent="0.25">
      <c r="A294" s="252">
        <f t="shared" si="56"/>
        <v>44663</v>
      </c>
      <c r="B294" s="253">
        <f t="shared" ref="B294:B302" si="57">+B293+DAY(1)</f>
        <v>44663</v>
      </c>
      <c r="C294" s="142"/>
      <c r="D294" s="143"/>
      <c r="E294" s="239"/>
      <c r="F294" s="143"/>
      <c r="G294" s="194"/>
      <c r="H294" s="175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W294" s="146"/>
      <c r="X294" s="146"/>
      <c r="Y294" s="146"/>
      <c r="Z294" s="145"/>
    </row>
    <row r="295" spans="1:26" s="28" customFormat="1" ht="24.9" customHeight="1" x14ac:dyDescent="0.25">
      <c r="A295" s="312">
        <f t="shared" si="56"/>
        <v>44664</v>
      </c>
      <c r="B295" s="313">
        <f t="shared" si="57"/>
        <v>44664</v>
      </c>
      <c r="C295" s="147"/>
      <c r="D295" s="136"/>
      <c r="E295" s="149"/>
      <c r="F295" s="136"/>
      <c r="G295" s="209"/>
      <c r="H295" s="138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W295" s="146"/>
      <c r="X295" s="146"/>
      <c r="Y295" s="146"/>
      <c r="Z295" s="145"/>
    </row>
    <row r="296" spans="1:26" s="28" customFormat="1" ht="24.9" customHeight="1" x14ac:dyDescent="0.25">
      <c r="A296" s="252">
        <f t="shared" si="56"/>
        <v>44665</v>
      </c>
      <c r="B296" s="253">
        <f t="shared" si="57"/>
        <v>44665</v>
      </c>
      <c r="C296" s="246"/>
      <c r="D296" s="143"/>
      <c r="E296" s="139"/>
      <c r="F296" s="143"/>
      <c r="G296" s="175"/>
      <c r="H296" s="175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W296" s="146"/>
      <c r="X296" s="146"/>
      <c r="Y296" s="146"/>
      <c r="Z296" s="145"/>
    </row>
    <row r="297" spans="1:26" s="28" customFormat="1" ht="24.9" customHeight="1" x14ac:dyDescent="0.25">
      <c r="A297" s="252">
        <f t="shared" si="56"/>
        <v>44666</v>
      </c>
      <c r="B297" s="253">
        <f t="shared" si="57"/>
        <v>44666</v>
      </c>
      <c r="C297" s="143"/>
      <c r="D297" s="143"/>
      <c r="E297" s="239"/>
      <c r="F297" s="143"/>
      <c r="G297" s="194"/>
      <c r="H297" s="175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W297" s="146"/>
      <c r="X297" s="146"/>
      <c r="Y297" s="146"/>
      <c r="Z297" s="145"/>
    </row>
    <row r="298" spans="1:26" s="13" customFormat="1" ht="24.9" customHeight="1" x14ac:dyDescent="0.25">
      <c r="A298" s="260">
        <f t="shared" si="56"/>
        <v>44667</v>
      </c>
      <c r="B298" s="261">
        <f t="shared" si="57"/>
        <v>44667</v>
      </c>
      <c r="C298" s="173" t="s">
        <v>237</v>
      </c>
      <c r="D298" s="174"/>
      <c r="E298" s="239"/>
      <c r="F298" s="143"/>
      <c r="G298" s="139"/>
      <c r="H298" s="175"/>
      <c r="I298" s="302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28"/>
      <c r="W298" s="146"/>
      <c r="X298" s="146"/>
      <c r="Y298" s="146"/>
      <c r="Z298" s="146"/>
    </row>
    <row r="299" spans="1:26" s="28" customFormat="1" ht="24.9" customHeight="1" x14ac:dyDescent="0.25">
      <c r="A299" s="185">
        <f t="shared" si="56"/>
        <v>44668</v>
      </c>
      <c r="B299" s="186">
        <f t="shared" si="57"/>
        <v>44668</v>
      </c>
      <c r="C299" s="187" t="s">
        <v>239</v>
      </c>
      <c r="D299" s="143"/>
      <c r="E299" s="239"/>
      <c r="F299" s="143"/>
      <c r="G299" s="194"/>
      <c r="H299" s="175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W299" s="146"/>
      <c r="X299" s="146"/>
      <c r="Y299" s="146"/>
      <c r="Z299" s="145"/>
    </row>
    <row r="300" spans="1:26" s="28" customFormat="1" ht="24.9" customHeight="1" x14ac:dyDescent="0.25">
      <c r="A300" s="185">
        <f t="shared" si="56"/>
        <v>44669</v>
      </c>
      <c r="B300" s="186">
        <f t="shared" si="57"/>
        <v>44669</v>
      </c>
      <c r="C300" s="187" t="s">
        <v>239</v>
      </c>
      <c r="D300" s="143"/>
      <c r="E300" s="239"/>
      <c r="F300" s="143"/>
      <c r="G300" s="139"/>
      <c r="H300" s="175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W300" s="146"/>
      <c r="X300" s="146"/>
      <c r="Y300" s="146"/>
      <c r="Z300" s="145"/>
    </row>
    <row r="301" spans="1:26" s="28" customFormat="1" ht="24.9" customHeight="1" x14ac:dyDescent="0.25">
      <c r="A301" s="252">
        <f t="shared" si="56"/>
        <v>44670</v>
      </c>
      <c r="B301" s="253">
        <f t="shared" si="57"/>
        <v>44670</v>
      </c>
      <c r="C301" s="161" t="s">
        <v>94</v>
      </c>
      <c r="D301" s="136"/>
      <c r="E301" s="149"/>
      <c r="F301" s="136" t="s">
        <v>34</v>
      </c>
      <c r="G301" s="194">
        <v>0.8125</v>
      </c>
      <c r="H301" s="175"/>
      <c r="I301" s="137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229"/>
      <c r="U301" s="139"/>
      <c r="W301" s="145"/>
      <c r="X301" s="145"/>
      <c r="Y301" s="145"/>
      <c r="Z301" s="145"/>
    </row>
    <row r="302" spans="1:26" s="28" customFormat="1" ht="24.9" customHeight="1" x14ac:dyDescent="0.25">
      <c r="A302" s="256">
        <f t="shared" si="56"/>
        <v>44671</v>
      </c>
      <c r="B302" s="257">
        <f t="shared" si="57"/>
        <v>44671</v>
      </c>
      <c r="C302" s="165" t="s">
        <v>240</v>
      </c>
      <c r="D302" s="166"/>
      <c r="E302" s="139"/>
      <c r="F302" s="143"/>
      <c r="G302" s="175"/>
      <c r="H302" s="175"/>
      <c r="I302" s="22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W302" s="145"/>
      <c r="X302" s="145"/>
      <c r="Y302" s="145"/>
      <c r="Z302" s="145"/>
    </row>
    <row r="303" spans="1:26" s="28" customFormat="1" ht="24.9" customHeight="1" x14ac:dyDescent="0.25">
      <c r="A303" s="256">
        <f>+B302</f>
        <v>44671</v>
      </c>
      <c r="B303" s="257">
        <f>+B301+DAY(1)</f>
        <v>44671</v>
      </c>
      <c r="C303" s="189" t="s">
        <v>241</v>
      </c>
      <c r="D303" s="166"/>
      <c r="E303" s="139"/>
      <c r="F303" s="143"/>
      <c r="G303" s="175"/>
      <c r="H303" s="175"/>
      <c r="I303" s="22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W303" s="145"/>
      <c r="X303" s="145"/>
      <c r="Y303" s="145"/>
      <c r="Z303" s="145"/>
    </row>
    <row r="304" spans="1:26" s="28" customFormat="1" ht="24.9" customHeight="1" x14ac:dyDescent="0.25">
      <c r="A304" s="252">
        <f>+B304</f>
        <v>44672</v>
      </c>
      <c r="B304" s="253">
        <f>+B302+DAY(1)</f>
        <v>44672</v>
      </c>
      <c r="C304" s="143"/>
      <c r="D304" s="143"/>
      <c r="E304" s="139"/>
      <c r="F304" s="143"/>
      <c r="G304" s="175"/>
      <c r="H304" s="175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W304" s="145"/>
      <c r="X304" s="145"/>
      <c r="Y304" s="145"/>
      <c r="Z304" s="145"/>
    </row>
    <row r="305" spans="1:26" s="28" customFormat="1" ht="24.9" customHeight="1" x14ac:dyDescent="0.25">
      <c r="A305" s="312">
        <f>+B305</f>
        <v>44673</v>
      </c>
      <c r="B305" s="313">
        <f>+B304+DAY(1)</f>
        <v>44673</v>
      </c>
      <c r="C305" s="147"/>
      <c r="D305" s="136"/>
      <c r="E305" s="180"/>
      <c r="F305" s="136"/>
      <c r="G305" s="138"/>
      <c r="H305" s="138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W305" s="145"/>
      <c r="X305" s="145"/>
      <c r="Y305" s="145"/>
      <c r="Z305" s="145"/>
    </row>
    <row r="306" spans="1:26" s="28" customFormat="1" ht="24.9" customHeight="1" x14ac:dyDescent="0.25">
      <c r="A306" s="252">
        <f>+B306</f>
        <v>44674</v>
      </c>
      <c r="B306" s="253">
        <f>+B305+DAY(1)</f>
        <v>44674</v>
      </c>
      <c r="C306" s="147" t="s">
        <v>243</v>
      </c>
      <c r="D306" s="136" t="s">
        <v>244</v>
      </c>
      <c r="E306" s="180" t="s">
        <v>69</v>
      </c>
      <c r="F306" s="136" t="s">
        <v>42</v>
      </c>
      <c r="G306" s="138">
        <v>0.45833333333333331</v>
      </c>
      <c r="H306" s="175"/>
      <c r="I306" s="137"/>
      <c r="J306" s="137"/>
      <c r="K306" s="139"/>
      <c r="L306" s="176"/>
      <c r="M306" s="139"/>
      <c r="N306" s="139"/>
      <c r="O306" s="139"/>
      <c r="P306" s="139"/>
      <c r="Q306" s="139"/>
      <c r="R306" s="139"/>
      <c r="S306" s="139"/>
      <c r="T306" s="139"/>
      <c r="U306" s="139"/>
      <c r="W306" s="145"/>
      <c r="X306" s="145"/>
      <c r="Y306" s="145"/>
      <c r="Z306" s="145"/>
    </row>
    <row r="307" spans="1:26" s="28" customFormat="1" ht="24.9" customHeight="1" x14ac:dyDescent="0.25">
      <c r="A307" s="185">
        <f>+B307</f>
        <v>44675</v>
      </c>
      <c r="B307" s="186">
        <f>+B306+DAY(1)</f>
        <v>44675</v>
      </c>
      <c r="C307" s="136" t="s">
        <v>6</v>
      </c>
      <c r="D307" s="143" t="s">
        <v>211</v>
      </c>
      <c r="E307" s="149" t="s">
        <v>222</v>
      </c>
      <c r="F307" s="136" t="s">
        <v>34</v>
      </c>
      <c r="G307" s="194">
        <v>0.41666666666666669</v>
      </c>
      <c r="H307" s="175"/>
      <c r="I307" s="137"/>
      <c r="J307" s="164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W307" s="145"/>
      <c r="X307" s="145"/>
      <c r="Y307" s="145"/>
      <c r="Z307" s="145"/>
    </row>
    <row r="308" spans="1:26" s="28" customFormat="1" ht="24.9" customHeight="1" x14ac:dyDescent="0.25">
      <c r="A308" s="185">
        <f>+B307</f>
        <v>44675</v>
      </c>
      <c r="B308" s="186">
        <f>+B306+DAY(1)</f>
        <v>44675</v>
      </c>
      <c r="C308" s="136" t="s">
        <v>384</v>
      </c>
      <c r="D308" s="143" t="s">
        <v>21</v>
      </c>
      <c r="E308" s="149" t="s">
        <v>70</v>
      </c>
      <c r="F308" s="136" t="s">
        <v>34</v>
      </c>
      <c r="G308" s="194">
        <v>0.58333333333333337</v>
      </c>
      <c r="H308" s="175"/>
      <c r="I308" s="137"/>
      <c r="J308" s="164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W308" s="145"/>
      <c r="X308" s="145"/>
      <c r="Y308" s="145"/>
      <c r="Z308" s="145"/>
    </row>
    <row r="309" spans="1:26" s="28" customFormat="1" ht="24.9" customHeight="1" x14ac:dyDescent="0.25">
      <c r="A309" s="258">
        <f t="shared" ref="A309:A318" si="58">+B309</f>
        <v>44676</v>
      </c>
      <c r="B309" s="259">
        <f>+B307+DAY(1)</f>
        <v>44676</v>
      </c>
      <c r="C309" s="136" t="s">
        <v>373</v>
      </c>
      <c r="D309" s="168" t="s">
        <v>28</v>
      </c>
      <c r="E309" s="149" t="s">
        <v>235</v>
      </c>
      <c r="F309" s="136" t="s">
        <v>34</v>
      </c>
      <c r="G309" s="209">
        <v>0.8125</v>
      </c>
      <c r="H309" s="138"/>
      <c r="I309" s="137"/>
      <c r="J309" s="164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W309" s="145"/>
      <c r="X309" s="145"/>
      <c r="Y309" s="145"/>
      <c r="Z309" s="145"/>
    </row>
    <row r="310" spans="1:26" s="28" customFormat="1" ht="24.9" customHeight="1" x14ac:dyDescent="0.25">
      <c r="A310" s="258">
        <f t="shared" ref="A310" si="59">+B310</f>
        <v>44676</v>
      </c>
      <c r="B310" s="259">
        <f>+B308+DAY(1)</f>
        <v>44676</v>
      </c>
      <c r="C310" s="136" t="s">
        <v>368</v>
      </c>
      <c r="D310" s="168" t="s">
        <v>29</v>
      </c>
      <c r="E310" s="149" t="s">
        <v>245</v>
      </c>
      <c r="F310" s="136" t="s">
        <v>34</v>
      </c>
      <c r="G310" s="209">
        <v>0.8125</v>
      </c>
      <c r="H310" s="138"/>
      <c r="I310" s="137"/>
      <c r="J310" s="164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W310" s="145"/>
      <c r="X310" s="145"/>
      <c r="Y310" s="145"/>
      <c r="Z310" s="145"/>
    </row>
    <row r="311" spans="1:26" s="28" customFormat="1" ht="24.9" customHeight="1" x14ac:dyDescent="0.25">
      <c r="A311" s="258">
        <f t="shared" ref="A311" si="60">+B311</f>
        <v>44676</v>
      </c>
      <c r="B311" s="259">
        <f>+B308+DAY(1)</f>
        <v>44676</v>
      </c>
      <c r="C311" s="136" t="s">
        <v>52</v>
      </c>
      <c r="D311" s="168" t="s">
        <v>53</v>
      </c>
      <c r="E311" s="149" t="s">
        <v>245</v>
      </c>
      <c r="F311" s="136" t="s">
        <v>42</v>
      </c>
      <c r="G311" s="209">
        <v>0.8125</v>
      </c>
      <c r="H311" s="138"/>
      <c r="I311" s="137"/>
      <c r="J311" s="164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W311" s="145"/>
      <c r="X311" s="145"/>
      <c r="Y311" s="145"/>
      <c r="Z311" s="145"/>
    </row>
    <row r="312" spans="1:26" s="28" customFormat="1" ht="24.9" customHeight="1" x14ac:dyDescent="0.25">
      <c r="A312" s="312">
        <f t="shared" si="58"/>
        <v>44677</v>
      </c>
      <c r="B312" s="313">
        <f>+B309+DAY(1)</f>
        <v>44677</v>
      </c>
      <c r="C312" s="136"/>
      <c r="D312" s="168"/>
      <c r="E312" s="149"/>
      <c r="F312" s="136"/>
      <c r="G312" s="209"/>
      <c r="H312" s="138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W312" s="145"/>
      <c r="X312" s="145"/>
      <c r="Y312" s="145"/>
      <c r="Z312" s="145"/>
    </row>
    <row r="313" spans="1:26" s="28" customFormat="1" ht="24.9" customHeight="1" x14ac:dyDescent="0.25">
      <c r="A313" s="252">
        <f t="shared" si="58"/>
        <v>44678</v>
      </c>
      <c r="B313" s="253">
        <f>+B312+DAY(1)</f>
        <v>44678</v>
      </c>
      <c r="C313" s="142"/>
      <c r="D313" s="143"/>
      <c r="E313" s="190"/>
      <c r="F313" s="143"/>
      <c r="G313" s="210"/>
      <c r="H313" s="175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W313" s="145"/>
      <c r="X313" s="145"/>
      <c r="Y313" s="145"/>
      <c r="Z313" s="145"/>
    </row>
    <row r="314" spans="1:26" s="13" customFormat="1" ht="24.9" customHeight="1" x14ac:dyDescent="0.25">
      <c r="A314" s="260">
        <f t="shared" si="58"/>
        <v>44679</v>
      </c>
      <c r="B314" s="261">
        <f t="shared" ref="B314" si="61">+B313+DAY(1)</f>
        <v>44679</v>
      </c>
      <c r="C314" s="173" t="s">
        <v>283</v>
      </c>
      <c r="D314" s="174"/>
      <c r="E314" s="239"/>
      <c r="F314" s="143"/>
      <c r="G314" s="139"/>
      <c r="H314" s="175"/>
      <c r="I314" s="302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28"/>
      <c r="W314" s="146"/>
      <c r="X314" s="146"/>
      <c r="Y314" s="146"/>
      <c r="Z314" s="146"/>
    </row>
    <row r="315" spans="1:26" s="28" customFormat="1" ht="24.9" customHeight="1" x14ac:dyDescent="0.25">
      <c r="A315" s="303">
        <f>+B315</f>
        <v>44680</v>
      </c>
      <c r="B315" s="304">
        <f>+B314+DAY(1)</f>
        <v>44680</v>
      </c>
      <c r="C315" s="305" t="s">
        <v>242</v>
      </c>
      <c r="D315" s="306"/>
      <c r="E315" s="190"/>
      <c r="F315" s="143"/>
      <c r="G315" s="175"/>
      <c r="H315" s="175"/>
      <c r="I315" s="307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W315" s="145"/>
      <c r="X315" s="145"/>
      <c r="Y315" s="145"/>
      <c r="Z315" s="145"/>
    </row>
    <row r="316" spans="1:26" s="28" customFormat="1" ht="24.9" customHeight="1" x14ac:dyDescent="0.25">
      <c r="A316" s="252">
        <f t="shared" si="58"/>
        <v>44680</v>
      </c>
      <c r="B316" s="253">
        <f>+B314+DAY(1)</f>
        <v>44680</v>
      </c>
      <c r="C316" s="136" t="s">
        <v>47</v>
      </c>
      <c r="D316" s="136"/>
      <c r="E316" s="137">
        <v>8</v>
      </c>
      <c r="F316" s="136" t="s">
        <v>34</v>
      </c>
      <c r="G316" s="138">
        <v>0.6875</v>
      </c>
      <c r="H316" s="138"/>
      <c r="I316" s="137"/>
      <c r="J316" s="139"/>
      <c r="K316" s="139"/>
      <c r="L316" s="139"/>
      <c r="M316" s="139"/>
      <c r="N316" s="139"/>
      <c r="O316" s="139"/>
      <c r="P316" s="139"/>
      <c r="Q316" s="139"/>
      <c r="R316" s="139"/>
      <c r="S316" s="232"/>
      <c r="T316" s="139"/>
      <c r="U316" s="139"/>
      <c r="W316" s="145"/>
      <c r="X316" s="145"/>
      <c r="Y316" s="145"/>
      <c r="Z316" s="145"/>
    </row>
    <row r="317" spans="1:26" s="28" customFormat="1" ht="24.9" customHeight="1" x14ac:dyDescent="0.25">
      <c r="A317" s="312">
        <f t="shared" si="58"/>
        <v>44681</v>
      </c>
      <c r="B317" s="313">
        <f>+B316+DAY(1)</f>
        <v>44681</v>
      </c>
      <c r="C317" s="188"/>
      <c r="D317" s="136"/>
      <c r="E317" s="137"/>
      <c r="F317" s="136"/>
      <c r="G317" s="138"/>
      <c r="H317" s="138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W317" s="145"/>
      <c r="X317" s="145"/>
      <c r="Y317" s="145"/>
      <c r="Z317" s="145"/>
    </row>
    <row r="318" spans="1:26" s="28" customFormat="1" ht="24.9" customHeight="1" x14ac:dyDescent="0.25">
      <c r="A318" s="185">
        <f t="shared" si="58"/>
        <v>44682</v>
      </c>
      <c r="B318" s="186">
        <f>+B317+DAY(1)</f>
        <v>44682</v>
      </c>
      <c r="C318" s="168" t="s">
        <v>246</v>
      </c>
      <c r="D318" s="136"/>
      <c r="E318" s="137">
        <v>1</v>
      </c>
      <c r="F318" s="136" t="s">
        <v>34</v>
      </c>
      <c r="G318" s="194">
        <v>0.41666666666666669</v>
      </c>
      <c r="H318" s="175">
        <v>0.54166666666666663</v>
      </c>
      <c r="I318" s="137"/>
      <c r="J318" s="139"/>
      <c r="K318" s="139"/>
      <c r="L318" s="139"/>
      <c r="M318" s="139"/>
      <c r="N318" s="139"/>
      <c r="O318" s="139"/>
      <c r="P318" s="172"/>
      <c r="Q318" s="139"/>
      <c r="R318" s="139"/>
      <c r="S318" s="139"/>
      <c r="T318" s="139"/>
      <c r="U318" s="139"/>
      <c r="W318" s="145"/>
      <c r="X318" s="145"/>
      <c r="Y318" s="145"/>
      <c r="Z318" s="145"/>
    </row>
    <row r="319" spans="1:26" s="28" customFormat="1" ht="24.9" customHeight="1" x14ac:dyDescent="0.25">
      <c r="A319" s="185">
        <f>+B318</f>
        <v>44682</v>
      </c>
      <c r="B319" s="186">
        <f>+B318</f>
        <v>44682</v>
      </c>
      <c r="C319" s="168" t="s">
        <v>246</v>
      </c>
      <c r="D319" s="143"/>
      <c r="E319" s="149" t="s">
        <v>33</v>
      </c>
      <c r="F319" s="136" t="s">
        <v>42</v>
      </c>
      <c r="G319" s="194">
        <v>0.41666666666666669</v>
      </c>
      <c r="H319" s="175">
        <v>0.54166666666666663</v>
      </c>
      <c r="I319" s="137"/>
      <c r="J319" s="139"/>
      <c r="K319" s="139"/>
      <c r="L319" s="139"/>
      <c r="M319" s="139"/>
      <c r="N319" s="139"/>
      <c r="O319" s="139"/>
      <c r="P319" s="172"/>
      <c r="Q319" s="139"/>
      <c r="R319" s="139"/>
      <c r="S319" s="139"/>
      <c r="T319" s="139"/>
      <c r="U319" s="139"/>
      <c r="W319" s="145"/>
      <c r="X319" s="145"/>
      <c r="Y319" s="145"/>
      <c r="Z319" s="145"/>
    </row>
    <row r="320" spans="1:26" s="28" customFormat="1" ht="24.9" customHeight="1" x14ac:dyDescent="0.25">
      <c r="A320" s="258">
        <f t="shared" ref="A320:A337" si="62">+B320</f>
        <v>44683</v>
      </c>
      <c r="B320" s="259">
        <f>+B318+DAY(1)</f>
        <v>44683</v>
      </c>
      <c r="C320" s="188" t="s">
        <v>95</v>
      </c>
      <c r="D320" s="136"/>
      <c r="E320" s="137">
        <v>1</v>
      </c>
      <c r="F320" s="136" t="s">
        <v>34</v>
      </c>
      <c r="G320" s="138">
        <v>0.75</v>
      </c>
      <c r="H320" s="175">
        <v>0.875</v>
      </c>
      <c r="I320" s="137"/>
      <c r="J320" s="139"/>
      <c r="K320" s="139"/>
      <c r="L320" s="139"/>
      <c r="M320" s="139"/>
      <c r="N320" s="139"/>
      <c r="O320" s="139"/>
      <c r="P320" s="139"/>
      <c r="Q320" s="139"/>
      <c r="R320" s="169"/>
      <c r="S320" s="139"/>
      <c r="T320" s="139"/>
      <c r="U320" s="139"/>
      <c r="W320" s="145"/>
      <c r="X320" s="145"/>
      <c r="Y320" s="145"/>
      <c r="Z320" s="145"/>
    </row>
    <row r="321" spans="1:26" s="28" customFormat="1" ht="24.9" customHeight="1" x14ac:dyDescent="0.25">
      <c r="A321" s="258">
        <f t="shared" ref="A321" si="63">+B321</f>
        <v>44683</v>
      </c>
      <c r="B321" s="259">
        <f>+B319+DAY(1)</f>
        <v>44683</v>
      </c>
      <c r="C321" s="188" t="s">
        <v>95</v>
      </c>
      <c r="D321" s="136"/>
      <c r="E321" s="137">
        <v>1</v>
      </c>
      <c r="F321" s="136" t="s">
        <v>42</v>
      </c>
      <c r="G321" s="138">
        <v>0.75</v>
      </c>
      <c r="H321" s="175">
        <v>0.875</v>
      </c>
      <c r="I321" s="137"/>
      <c r="J321" s="139"/>
      <c r="K321" s="139"/>
      <c r="L321" s="139"/>
      <c r="M321" s="139"/>
      <c r="N321" s="139"/>
      <c r="O321" s="139"/>
      <c r="P321" s="139"/>
      <c r="Q321" s="139"/>
      <c r="R321" s="169"/>
      <c r="S321" s="139"/>
      <c r="T321" s="139"/>
      <c r="U321" s="139"/>
      <c r="W321" s="145"/>
      <c r="X321" s="145"/>
      <c r="Y321" s="145"/>
      <c r="Z321" s="145"/>
    </row>
    <row r="322" spans="1:26" s="28" customFormat="1" ht="24.9" customHeight="1" x14ac:dyDescent="0.25">
      <c r="A322" s="312">
        <f t="shared" si="62"/>
        <v>44684</v>
      </c>
      <c r="B322" s="313">
        <f>+B320+DAY(1)</f>
        <v>44684</v>
      </c>
      <c r="C322" s="136"/>
      <c r="D322" s="136"/>
      <c r="E322" s="149"/>
      <c r="F322" s="136"/>
      <c r="G322" s="209"/>
      <c r="H322" s="138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W322" s="145"/>
      <c r="X322" s="145"/>
      <c r="Y322" s="145"/>
      <c r="Z322" s="145"/>
    </row>
    <row r="323" spans="1:26" s="28" customFormat="1" ht="24.9" customHeight="1" x14ac:dyDescent="0.25">
      <c r="A323" s="252">
        <f t="shared" si="62"/>
        <v>44685</v>
      </c>
      <c r="B323" s="253">
        <f t="shared" ref="B323:B333" si="64">+B322+DAY(1)</f>
        <v>44685</v>
      </c>
      <c r="C323" s="191"/>
      <c r="D323" s="143"/>
      <c r="E323" s="190"/>
      <c r="F323" s="143"/>
      <c r="G323" s="194"/>
      <c r="H323" s="175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W323" s="145"/>
      <c r="X323" s="145"/>
      <c r="Y323" s="145"/>
      <c r="Z323" s="145"/>
    </row>
    <row r="324" spans="1:26" s="28" customFormat="1" ht="24.9" customHeight="1" x14ac:dyDescent="0.25">
      <c r="A324" s="252">
        <f t="shared" si="62"/>
        <v>44686</v>
      </c>
      <c r="B324" s="253">
        <f t="shared" si="64"/>
        <v>44686</v>
      </c>
      <c r="C324" s="191"/>
      <c r="D324" s="143"/>
      <c r="E324" s="190"/>
      <c r="F324" s="143"/>
      <c r="G324" s="194"/>
      <c r="H324" s="175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W324" s="145"/>
      <c r="X324" s="145"/>
      <c r="Y324" s="145"/>
      <c r="Z324" s="145"/>
    </row>
    <row r="325" spans="1:26" s="28" customFormat="1" ht="24.9" customHeight="1" x14ac:dyDescent="0.25">
      <c r="A325" s="303">
        <f t="shared" si="62"/>
        <v>44687</v>
      </c>
      <c r="B325" s="304">
        <f t="shared" si="64"/>
        <v>44687</v>
      </c>
      <c r="C325" s="305" t="s">
        <v>238</v>
      </c>
      <c r="D325" s="306"/>
      <c r="E325" s="239"/>
      <c r="F325" s="143"/>
      <c r="G325" s="194"/>
      <c r="H325" s="175"/>
      <c r="I325" s="307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W325" s="146"/>
      <c r="X325" s="146"/>
      <c r="Y325" s="146"/>
      <c r="Z325" s="145"/>
    </row>
    <row r="326" spans="1:26" s="28" customFormat="1" ht="24.9" customHeight="1" x14ac:dyDescent="0.25">
      <c r="A326" s="252">
        <f t="shared" si="62"/>
        <v>44688</v>
      </c>
      <c r="B326" s="253">
        <f t="shared" si="64"/>
        <v>44688</v>
      </c>
      <c r="C326" s="262"/>
      <c r="D326" s="263"/>
      <c r="E326" s="264"/>
      <c r="F326" s="263"/>
      <c r="G326" s="314"/>
      <c r="H326" s="268"/>
      <c r="I326" s="267"/>
      <c r="J326" s="267"/>
      <c r="K326" s="267"/>
      <c r="L326" s="137"/>
      <c r="M326" s="137"/>
      <c r="N326" s="137"/>
      <c r="O326" s="137"/>
      <c r="P326" s="137"/>
      <c r="Q326" s="137"/>
      <c r="R326" s="139"/>
      <c r="S326" s="139"/>
      <c r="T326" s="139"/>
      <c r="U326" s="139"/>
      <c r="W326" s="145"/>
      <c r="X326" s="145"/>
      <c r="Y326" s="145"/>
      <c r="Z326" s="145"/>
    </row>
    <row r="327" spans="1:26" s="28" customFormat="1" ht="24.9" customHeight="1" x14ac:dyDescent="0.25">
      <c r="A327" s="185">
        <f t="shared" si="62"/>
        <v>44689</v>
      </c>
      <c r="B327" s="186">
        <f t="shared" si="64"/>
        <v>44689</v>
      </c>
      <c r="C327" s="168" t="s">
        <v>246</v>
      </c>
      <c r="D327" s="136"/>
      <c r="E327" s="137">
        <v>2</v>
      </c>
      <c r="F327" s="136" t="s">
        <v>34</v>
      </c>
      <c r="G327" s="194">
        <v>0.41666666666666669</v>
      </c>
      <c r="H327" s="175">
        <v>0.54166666666666663</v>
      </c>
      <c r="I327" s="137"/>
      <c r="J327" s="139"/>
      <c r="K327" s="139"/>
      <c r="L327" s="139"/>
      <c r="M327" s="139"/>
      <c r="N327" s="139"/>
      <c r="O327" s="139"/>
      <c r="P327" s="172"/>
      <c r="Q327" s="139"/>
      <c r="R327" s="139"/>
      <c r="S327" s="139"/>
      <c r="T327" s="139"/>
      <c r="U327" s="139"/>
      <c r="W327" s="145"/>
      <c r="X327" s="145"/>
      <c r="Y327" s="145"/>
      <c r="Z327" s="145"/>
    </row>
    <row r="328" spans="1:26" s="28" customFormat="1" ht="24.9" customHeight="1" x14ac:dyDescent="0.25">
      <c r="A328" s="185">
        <f t="shared" si="62"/>
        <v>44689</v>
      </c>
      <c r="B328" s="186">
        <f>+B327</f>
        <v>44689</v>
      </c>
      <c r="C328" s="168" t="s">
        <v>246</v>
      </c>
      <c r="D328" s="143"/>
      <c r="E328" s="149" t="s">
        <v>54</v>
      </c>
      <c r="F328" s="136" t="s">
        <v>42</v>
      </c>
      <c r="G328" s="194">
        <v>0.41666666666666669</v>
      </c>
      <c r="H328" s="175">
        <v>0.54166666666666663</v>
      </c>
      <c r="I328" s="137"/>
      <c r="J328" s="139"/>
      <c r="K328" s="139"/>
      <c r="L328" s="139"/>
      <c r="M328" s="139"/>
      <c r="N328" s="139"/>
      <c r="O328" s="139"/>
      <c r="P328" s="172"/>
      <c r="Q328" s="139"/>
      <c r="R328" s="139"/>
      <c r="S328" s="139"/>
      <c r="T328" s="139"/>
      <c r="U328" s="139"/>
      <c r="W328" s="145"/>
      <c r="X328" s="145"/>
      <c r="Y328" s="145"/>
      <c r="Z328" s="145"/>
    </row>
    <row r="329" spans="1:26" s="28" customFormat="1" ht="24.9" customHeight="1" x14ac:dyDescent="0.25">
      <c r="A329" s="258">
        <f t="shared" si="62"/>
        <v>44690</v>
      </c>
      <c r="B329" s="259">
        <f>+B327+DAY(1)</f>
        <v>44690</v>
      </c>
      <c r="C329" s="136" t="s">
        <v>375</v>
      </c>
      <c r="D329" s="168" t="s">
        <v>85</v>
      </c>
      <c r="E329" s="149" t="s">
        <v>292</v>
      </c>
      <c r="F329" s="136" t="s">
        <v>34</v>
      </c>
      <c r="G329" s="209">
        <v>0.8125</v>
      </c>
      <c r="H329" s="138"/>
      <c r="I329" s="137"/>
      <c r="J329" s="164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W329" s="145"/>
      <c r="X329" s="145"/>
      <c r="Y329" s="145"/>
      <c r="Z329" s="145"/>
    </row>
    <row r="330" spans="1:26" s="28" customFormat="1" ht="24.9" customHeight="1" x14ac:dyDescent="0.25">
      <c r="A330" s="258">
        <f t="shared" ref="A330" si="65">+B330</f>
        <v>44690</v>
      </c>
      <c r="B330" s="259">
        <f>+B328+DAY(1)</f>
        <v>44690</v>
      </c>
      <c r="C330" s="136" t="s">
        <v>370</v>
      </c>
      <c r="D330" s="168" t="s">
        <v>29</v>
      </c>
      <c r="E330" s="149" t="s">
        <v>97</v>
      </c>
      <c r="F330" s="136" t="s">
        <v>42</v>
      </c>
      <c r="G330" s="209">
        <v>0.8125</v>
      </c>
      <c r="H330" s="138"/>
      <c r="I330" s="137"/>
      <c r="J330" s="164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W330" s="145"/>
      <c r="X330" s="145"/>
      <c r="Y330" s="145"/>
      <c r="Z330" s="145"/>
    </row>
    <row r="331" spans="1:26" s="28" customFormat="1" ht="24.9" customHeight="1" x14ac:dyDescent="0.25">
      <c r="A331" s="312">
        <f t="shared" si="62"/>
        <v>44691</v>
      </c>
      <c r="B331" s="313">
        <f>+B329+DAY(1)</f>
        <v>44691</v>
      </c>
      <c r="C331" s="136"/>
      <c r="D331" s="168"/>
      <c r="E331" s="149"/>
      <c r="F331" s="136"/>
      <c r="G331" s="209"/>
      <c r="H331" s="138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W331" s="145"/>
      <c r="X331" s="145"/>
      <c r="Y331" s="145"/>
      <c r="Z331" s="145"/>
    </row>
    <row r="332" spans="1:26" s="28" customFormat="1" ht="24.9" customHeight="1" x14ac:dyDescent="0.25">
      <c r="A332" s="312">
        <f t="shared" si="62"/>
        <v>44692</v>
      </c>
      <c r="B332" s="313">
        <f t="shared" si="64"/>
        <v>44692</v>
      </c>
      <c r="C332" s="147"/>
      <c r="D332" s="136"/>
      <c r="E332" s="180"/>
      <c r="F332" s="136"/>
      <c r="G332" s="138"/>
      <c r="H332" s="138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W332" s="145"/>
      <c r="X332" s="145"/>
      <c r="Y332" s="145"/>
      <c r="Z332" s="145"/>
    </row>
    <row r="333" spans="1:26" s="28" customFormat="1" ht="24.9" customHeight="1" x14ac:dyDescent="0.25">
      <c r="A333" s="252">
        <f t="shared" si="62"/>
        <v>44693</v>
      </c>
      <c r="B333" s="253">
        <f t="shared" si="64"/>
        <v>44693</v>
      </c>
      <c r="C333" s="143"/>
      <c r="D333" s="143"/>
      <c r="E333" s="139"/>
      <c r="F333" s="143"/>
      <c r="G333" s="175"/>
      <c r="H333" s="175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W333" s="145"/>
      <c r="X333" s="145"/>
      <c r="Y333" s="145"/>
      <c r="Z333" s="145"/>
    </row>
    <row r="334" spans="1:26" s="28" customFormat="1" ht="24.9" customHeight="1" x14ac:dyDescent="0.25">
      <c r="A334" s="303">
        <f t="shared" si="62"/>
        <v>44694</v>
      </c>
      <c r="B334" s="304">
        <v>44694</v>
      </c>
      <c r="C334" s="305" t="s">
        <v>285</v>
      </c>
      <c r="D334" s="306"/>
      <c r="E334" s="239"/>
      <c r="F334" s="143"/>
      <c r="G334" s="175"/>
      <c r="H334" s="175"/>
      <c r="I334" s="307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W334" s="145"/>
      <c r="X334" s="145"/>
      <c r="Y334" s="145"/>
      <c r="Z334" s="145"/>
    </row>
    <row r="335" spans="1:26" s="28" customFormat="1" ht="24.9" customHeight="1" x14ac:dyDescent="0.25">
      <c r="A335" s="252">
        <f t="shared" si="62"/>
        <v>44694</v>
      </c>
      <c r="B335" s="253">
        <f>+B333+DAY(1)</f>
        <v>44694</v>
      </c>
      <c r="C335" s="136" t="s">
        <v>47</v>
      </c>
      <c r="D335" s="136"/>
      <c r="E335" s="137">
        <v>9</v>
      </c>
      <c r="F335" s="136" t="s">
        <v>34</v>
      </c>
      <c r="G335" s="138">
        <v>0.6875</v>
      </c>
      <c r="H335" s="138"/>
      <c r="I335" s="137"/>
      <c r="J335" s="139"/>
      <c r="K335" s="139"/>
      <c r="L335" s="139"/>
      <c r="M335" s="139"/>
      <c r="N335" s="139"/>
      <c r="O335" s="139"/>
      <c r="P335" s="139"/>
      <c r="Q335" s="139"/>
      <c r="R335" s="139"/>
      <c r="S335" s="232"/>
      <c r="T335" s="139"/>
      <c r="U335" s="139"/>
      <c r="W335" s="145"/>
      <c r="X335" s="145"/>
      <c r="Y335" s="145"/>
      <c r="Z335" s="145"/>
    </row>
    <row r="336" spans="1:26" s="28" customFormat="1" ht="24.9" customHeight="1" x14ac:dyDescent="0.25">
      <c r="A336" s="252">
        <f t="shared" si="62"/>
        <v>44695</v>
      </c>
      <c r="B336" s="253">
        <f t="shared" ref="B336:B337" si="66">+B335+DAY(1)</f>
        <v>44695</v>
      </c>
      <c r="C336" s="262" t="s">
        <v>247</v>
      </c>
      <c r="D336" s="263" t="s">
        <v>213</v>
      </c>
      <c r="E336" s="264" t="s">
        <v>67</v>
      </c>
      <c r="F336" s="263"/>
      <c r="G336" s="279"/>
      <c r="H336" s="266"/>
      <c r="I336" s="267"/>
      <c r="J336" s="265"/>
      <c r="K336" s="280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W336" s="145"/>
      <c r="X336" s="145"/>
      <c r="Y336" s="145"/>
      <c r="Z336" s="145"/>
    </row>
    <row r="337" spans="1:26" s="28" customFormat="1" ht="24.9" customHeight="1" x14ac:dyDescent="0.25">
      <c r="A337" s="185">
        <f t="shared" si="62"/>
        <v>44696</v>
      </c>
      <c r="B337" s="186">
        <f t="shared" si="66"/>
        <v>44696</v>
      </c>
      <c r="C337" s="262" t="s">
        <v>247</v>
      </c>
      <c r="D337" s="263" t="s">
        <v>213</v>
      </c>
      <c r="E337" s="264" t="s">
        <v>69</v>
      </c>
      <c r="F337" s="263"/>
      <c r="G337" s="279"/>
      <c r="H337" s="266"/>
      <c r="I337" s="267"/>
      <c r="J337" s="265"/>
      <c r="K337" s="280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W337" s="145"/>
      <c r="X337" s="145"/>
      <c r="Y337" s="145"/>
      <c r="Z337" s="145"/>
    </row>
    <row r="338" spans="1:26" s="28" customFormat="1" ht="24.9" customHeight="1" x14ac:dyDescent="0.25">
      <c r="A338" s="258">
        <f t="shared" ref="A338:A346" si="67">+B338</f>
        <v>44697</v>
      </c>
      <c r="B338" s="259">
        <f>+B337+DAY(1)</f>
        <v>44697</v>
      </c>
      <c r="C338" s="188" t="s">
        <v>95</v>
      </c>
      <c r="D338" s="136"/>
      <c r="E338" s="137">
        <v>2</v>
      </c>
      <c r="F338" s="136" t="s">
        <v>34</v>
      </c>
      <c r="G338" s="138">
        <v>0.75</v>
      </c>
      <c r="H338" s="138">
        <v>0.875</v>
      </c>
      <c r="I338" s="137"/>
      <c r="J338" s="139"/>
      <c r="K338" s="139"/>
      <c r="L338" s="139"/>
      <c r="M338" s="139"/>
      <c r="N338" s="139"/>
      <c r="O338" s="139"/>
      <c r="P338" s="139"/>
      <c r="Q338" s="139"/>
      <c r="R338" s="169"/>
      <c r="S338" s="139"/>
      <c r="T338" s="139"/>
      <c r="U338" s="139"/>
      <c r="W338" s="145"/>
      <c r="X338" s="145"/>
      <c r="Y338" s="145"/>
      <c r="Z338" s="145"/>
    </row>
    <row r="339" spans="1:26" s="28" customFormat="1" ht="24.9" customHeight="1" x14ac:dyDescent="0.25">
      <c r="A339" s="258">
        <f t="shared" si="67"/>
        <v>44697</v>
      </c>
      <c r="B339" s="259">
        <f>+B338</f>
        <v>44697</v>
      </c>
      <c r="C339" s="188" t="s">
        <v>95</v>
      </c>
      <c r="D339" s="136"/>
      <c r="E339" s="137">
        <v>2</v>
      </c>
      <c r="F339" s="136" t="s">
        <v>42</v>
      </c>
      <c r="G339" s="138">
        <v>0.75</v>
      </c>
      <c r="H339" s="138">
        <v>0.875</v>
      </c>
      <c r="I339" s="137"/>
      <c r="J339" s="139"/>
      <c r="K339" s="139"/>
      <c r="L339" s="139"/>
      <c r="M339" s="139"/>
      <c r="N339" s="139"/>
      <c r="O339" s="139"/>
      <c r="P339" s="139"/>
      <c r="Q339" s="139"/>
      <c r="R339" s="169"/>
      <c r="S339" s="139"/>
      <c r="T339" s="139"/>
      <c r="U339" s="139"/>
      <c r="W339" s="145"/>
      <c r="X339" s="145"/>
      <c r="Y339" s="145"/>
      <c r="Z339" s="145"/>
    </row>
    <row r="340" spans="1:26" s="28" customFormat="1" ht="24.9" customHeight="1" x14ac:dyDescent="0.25">
      <c r="A340" s="252">
        <f t="shared" si="67"/>
        <v>44698</v>
      </c>
      <c r="B340" s="253">
        <f>+B338+DAY(1)</f>
        <v>44698</v>
      </c>
      <c r="C340" s="191"/>
      <c r="D340" s="143"/>
      <c r="E340" s="139"/>
      <c r="F340" s="143"/>
      <c r="G340" s="194"/>
      <c r="H340" s="175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W340" s="145"/>
      <c r="X340" s="145"/>
      <c r="Y340" s="145"/>
      <c r="Z340" s="145"/>
    </row>
    <row r="341" spans="1:26" s="28" customFormat="1" ht="24.9" customHeight="1" x14ac:dyDescent="0.25">
      <c r="A341" s="252">
        <f t="shared" si="67"/>
        <v>44699</v>
      </c>
      <c r="B341" s="253">
        <f>+B340+DAY(1)</f>
        <v>44699</v>
      </c>
      <c r="C341" s="242"/>
      <c r="D341" s="242"/>
      <c r="E341" s="139"/>
      <c r="F341" s="143"/>
      <c r="G341" s="175"/>
      <c r="H341" s="175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W341" s="145"/>
      <c r="X341" s="145"/>
      <c r="Y341" s="145"/>
      <c r="Z341" s="145"/>
    </row>
    <row r="342" spans="1:26" s="28" customFormat="1" ht="24.9" customHeight="1" x14ac:dyDescent="0.25">
      <c r="A342" s="252">
        <f t="shared" si="67"/>
        <v>44700</v>
      </c>
      <c r="B342" s="253">
        <f>+B341+DAY(1)</f>
        <v>44700</v>
      </c>
      <c r="C342" s="242"/>
      <c r="D342" s="242"/>
      <c r="E342" s="139"/>
      <c r="F342" s="143"/>
      <c r="G342" s="175"/>
      <c r="H342" s="175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W342" s="145"/>
      <c r="X342" s="145"/>
      <c r="Y342" s="145"/>
      <c r="Z342" s="145"/>
    </row>
    <row r="343" spans="1:26" s="28" customFormat="1" ht="24.9" customHeight="1" x14ac:dyDescent="0.25">
      <c r="A343" s="260">
        <f t="shared" si="67"/>
        <v>44701</v>
      </c>
      <c r="B343" s="261">
        <f t="shared" ref="B343" si="68">+B342+DAY(1)</f>
        <v>44701</v>
      </c>
      <c r="C343" s="173" t="s">
        <v>284</v>
      </c>
      <c r="D343" s="174"/>
      <c r="E343" s="190"/>
      <c r="F343" s="143"/>
      <c r="G343" s="175"/>
      <c r="H343" s="175"/>
      <c r="I343" s="302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W343" s="145"/>
      <c r="X343" s="145"/>
      <c r="Y343" s="145"/>
      <c r="Z343" s="145"/>
    </row>
    <row r="344" spans="1:26" s="28" customFormat="1" ht="24.9" customHeight="1" x14ac:dyDescent="0.25">
      <c r="A344" s="252">
        <f t="shared" si="67"/>
        <v>44701</v>
      </c>
      <c r="B344" s="253">
        <f>+B342+DAY(1)</f>
        <v>44701</v>
      </c>
      <c r="C344" s="136" t="s">
        <v>47</v>
      </c>
      <c r="D344" s="136"/>
      <c r="E344" s="137">
        <v>10</v>
      </c>
      <c r="F344" s="136" t="s">
        <v>34</v>
      </c>
      <c r="G344" s="138">
        <v>0.6875</v>
      </c>
      <c r="H344" s="138"/>
      <c r="I344" s="137"/>
      <c r="J344" s="139"/>
      <c r="K344" s="139"/>
      <c r="L344" s="139"/>
      <c r="M344" s="139"/>
      <c r="N344" s="139"/>
      <c r="O344" s="139"/>
      <c r="P344" s="139"/>
      <c r="Q344" s="139"/>
      <c r="R344" s="139"/>
      <c r="S344" s="232"/>
      <c r="T344" s="139"/>
      <c r="U344" s="139"/>
      <c r="W344" s="145"/>
      <c r="X344" s="145"/>
      <c r="Y344" s="145"/>
      <c r="Z344" s="145"/>
    </row>
    <row r="345" spans="1:26" s="28" customFormat="1" ht="24.9" customHeight="1" x14ac:dyDescent="0.25">
      <c r="A345" s="252">
        <f t="shared" si="67"/>
        <v>44702</v>
      </c>
      <c r="B345" s="253">
        <f>+B344+DAY(1)</f>
        <v>44702</v>
      </c>
      <c r="C345" s="147" t="s">
        <v>248</v>
      </c>
      <c r="D345" s="136"/>
      <c r="E345" s="180" t="s">
        <v>69</v>
      </c>
      <c r="F345" s="136" t="s">
        <v>42</v>
      </c>
      <c r="G345" s="138">
        <v>0.45833333333333331</v>
      </c>
      <c r="H345" s="175"/>
      <c r="I345" s="137"/>
      <c r="J345" s="139"/>
      <c r="K345" s="139"/>
      <c r="L345" s="139"/>
      <c r="M345" s="139"/>
      <c r="N345" s="139"/>
      <c r="O345" s="139"/>
      <c r="P345" s="172"/>
      <c r="Q345" s="139"/>
      <c r="R345" s="139"/>
      <c r="S345" s="139"/>
      <c r="T345" s="139"/>
      <c r="U345" s="139"/>
      <c r="W345" s="145"/>
      <c r="X345" s="145"/>
      <c r="Y345" s="145"/>
      <c r="Z345" s="145"/>
    </row>
    <row r="346" spans="1:26" s="28" customFormat="1" ht="24.9" customHeight="1" x14ac:dyDescent="0.25">
      <c r="A346" s="185">
        <f t="shared" si="67"/>
        <v>44703</v>
      </c>
      <c r="B346" s="186">
        <f>+B345+DAY(1)</f>
        <v>44703</v>
      </c>
      <c r="C346" s="136" t="s">
        <v>385</v>
      </c>
      <c r="D346" s="136" t="s">
        <v>279</v>
      </c>
      <c r="E346" s="149" t="s">
        <v>386</v>
      </c>
      <c r="F346" s="136" t="s">
        <v>34</v>
      </c>
      <c r="G346" s="194">
        <v>0.41666666666666669</v>
      </c>
      <c r="H346" s="175"/>
      <c r="I346" s="137"/>
      <c r="J346" s="164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W346" s="145"/>
      <c r="X346" s="145"/>
      <c r="Y346" s="145"/>
      <c r="Z346" s="145"/>
    </row>
    <row r="347" spans="1:26" s="28" customFormat="1" ht="24.9" customHeight="1" x14ac:dyDescent="0.25">
      <c r="A347" s="185">
        <f>+B346</f>
        <v>44703</v>
      </c>
      <c r="B347" s="186">
        <f>+B345+DAY(1)</f>
        <v>44703</v>
      </c>
      <c r="C347" s="136" t="s">
        <v>6</v>
      </c>
      <c r="D347" s="136" t="s">
        <v>26</v>
      </c>
      <c r="E347" s="149" t="s">
        <v>86</v>
      </c>
      <c r="F347" s="136" t="s">
        <v>34</v>
      </c>
      <c r="G347" s="194">
        <v>0.58333333333333337</v>
      </c>
      <c r="H347" s="175"/>
      <c r="I347" s="137"/>
      <c r="J347" s="164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W347" s="145"/>
      <c r="X347" s="145"/>
      <c r="Y347" s="145"/>
      <c r="Z347" s="145"/>
    </row>
    <row r="348" spans="1:26" s="28" customFormat="1" ht="24.9" customHeight="1" x14ac:dyDescent="0.25">
      <c r="A348" s="258">
        <f>+B348</f>
        <v>44704</v>
      </c>
      <c r="B348" s="259">
        <f>+B346+DAY(1)</f>
        <v>44704</v>
      </c>
      <c r="C348" s="136" t="s">
        <v>371</v>
      </c>
      <c r="D348" s="168" t="s">
        <v>29</v>
      </c>
      <c r="E348" s="149" t="s">
        <v>249</v>
      </c>
      <c r="F348" s="136" t="s">
        <v>34</v>
      </c>
      <c r="G348" s="209">
        <v>0.8125</v>
      </c>
      <c r="H348" s="138"/>
      <c r="I348" s="137"/>
      <c r="J348" s="164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W348" s="145"/>
      <c r="X348" s="145"/>
      <c r="Y348" s="145"/>
      <c r="Z348" s="145"/>
    </row>
    <row r="349" spans="1:26" s="28" customFormat="1" ht="24.9" customHeight="1" x14ac:dyDescent="0.25">
      <c r="A349" s="258">
        <f>+B349</f>
        <v>44704</v>
      </c>
      <c r="B349" s="259">
        <f>+B347+DAY(1)</f>
        <v>44704</v>
      </c>
      <c r="C349" s="136" t="s">
        <v>52</v>
      </c>
      <c r="D349" s="168" t="s">
        <v>53</v>
      </c>
      <c r="E349" s="149" t="s">
        <v>249</v>
      </c>
      <c r="F349" s="136" t="s">
        <v>42</v>
      </c>
      <c r="G349" s="209">
        <v>0.8125</v>
      </c>
      <c r="H349" s="138"/>
      <c r="I349" s="137"/>
      <c r="J349" s="164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W349" s="145"/>
      <c r="X349" s="145"/>
      <c r="Y349" s="145"/>
      <c r="Z349" s="145"/>
    </row>
    <row r="350" spans="1:26" s="28" customFormat="1" ht="24.9" customHeight="1" x14ac:dyDescent="0.25">
      <c r="A350" s="312">
        <f>+B350</f>
        <v>44705</v>
      </c>
      <c r="B350" s="313">
        <f>+B348+DAY(1)</f>
        <v>44705</v>
      </c>
      <c r="C350" s="136"/>
      <c r="D350" s="168"/>
      <c r="E350" s="149"/>
      <c r="F350" s="136"/>
      <c r="G350" s="209"/>
      <c r="H350" s="138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W350" s="145"/>
      <c r="X350" s="145"/>
      <c r="Y350" s="145"/>
      <c r="Z350" s="145"/>
    </row>
    <row r="351" spans="1:26" s="28" customFormat="1" ht="24.9" customHeight="1" x14ac:dyDescent="0.25">
      <c r="A351" s="260">
        <f>+B351</f>
        <v>44706</v>
      </c>
      <c r="B351" s="261">
        <f>+B350+DAY(1)</f>
        <v>44706</v>
      </c>
      <c r="C351" s="173" t="s">
        <v>250</v>
      </c>
      <c r="D351" s="174"/>
      <c r="E351" s="190"/>
      <c r="F351" s="143"/>
      <c r="G351" s="210"/>
      <c r="H351" s="175"/>
      <c r="I351" s="302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W351" s="145"/>
      <c r="X351" s="145"/>
      <c r="Y351" s="145"/>
      <c r="Z351" s="145"/>
    </row>
    <row r="352" spans="1:26" s="28" customFormat="1" ht="24.9" customHeight="1" x14ac:dyDescent="0.25">
      <c r="A352" s="185">
        <f>+B352</f>
        <v>44707</v>
      </c>
      <c r="B352" s="186">
        <f>+B351+DAY(1)</f>
        <v>44707</v>
      </c>
      <c r="C352" s="195" t="s">
        <v>95</v>
      </c>
      <c r="D352" s="147" t="s">
        <v>251</v>
      </c>
      <c r="E352" s="231" t="s">
        <v>69</v>
      </c>
      <c r="F352" s="136" t="s">
        <v>34</v>
      </c>
      <c r="G352" s="194">
        <v>0.41666666666666669</v>
      </c>
      <c r="H352" s="175"/>
      <c r="I352" s="137"/>
      <c r="J352" s="139"/>
      <c r="K352" s="139"/>
      <c r="L352" s="139"/>
      <c r="M352" s="139"/>
      <c r="N352" s="139"/>
      <c r="O352" s="139"/>
      <c r="P352" s="139"/>
      <c r="Q352" s="139"/>
      <c r="R352" s="169"/>
      <c r="S352" s="139"/>
      <c r="T352" s="139"/>
      <c r="U352" s="139"/>
      <c r="W352" s="145"/>
      <c r="X352" s="145"/>
      <c r="Y352" s="145"/>
      <c r="Z352" s="145"/>
    </row>
    <row r="353" spans="1:26" s="28" customFormat="1" ht="24.9" customHeight="1" x14ac:dyDescent="0.25">
      <c r="A353" s="185">
        <f>+B352</f>
        <v>44707</v>
      </c>
      <c r="B353" s="186">
        <f>+B351+DAY(1)</f>
        <v>44707</v>
      </c>
      <c r="C353" s="195" t="s">
        <v>95</v>
      </c>
      <c r="D353" s="147" t="s">
        <v>252</v>
      </c>
      <c r="E353" s="231" t="s">
        <v>69</v>
      </c>
      <c r="F353" s="136" t="s">
        <v>34</v>
      </c>
      <c r="G353" s="194">
        <v>0.52083333333333337</v>
      </c>
      <c r="H353" s="175"/>
      <c r="I353" s="137"/>
      <c r="J353" s="139"/>
      <c r="K353" s="139"/>
      <c r="L353" s="139"/>
      <c r="M353" s="139"/>
      <c r="N353" s="139"/>
      <c r="O353" s="139"/>
      <c r="P353" s="139"/>
      <c r="Q353" s="139"/>
      <c r="R353" s="169"/>
      <c r="S353" s="139"/>
      <c r="T353" s="139"/>
      <c r="U353" s="139"/>
      <c r="W353" s="145"/>
      <c r="X353" s="145"/>
      <c r="Y353" s="145"/>
      <c r="Z353" s="145"/>
    </row>
    <row r="354" spans="1:26" s="28" customFormat="1" ht="24.9" customHeight="1" x14ac:dyDescent="0.25">
      <c r="A354" s="185">
        <f>+B353</f>
        <v>44707</v>
      </c>
      <c r="B354" s="186">
        <f>+B351+DAY(1)</f>
        <v>44707</v>
      </c>
      <c r="C354" s="195" t="s">
        <v>95</v>
      </c>
      <c r="D354" s="147" t="s">
        <v>253</v>
      </c>
      <c r="E354" s="231" t="s">
        <v>69</v>
      </c>
      <c r="F354" s="136" t="s">
        <v>42</v>
      </c>
      <c r="G354" s="194">
        <v>0.41666666666666669</v>
      </c>
      <c r="H354" s="175">
        <v>0.52083333333333337</v>
      </c>
      <c r="I354" s="137"/>
      <c r="J354" s="139"/>
      <c r="K354" s="139"/>
      <c r="L354" s="139"/>
      <c r="M354" s="139"/>
      <c r="N354" s="139"/>
      <c r="O354" s="139"/>
      <c r="P354" s="139"/>
      <c r="Q354" s="139"/>
      <c r="R354" s="169"/>
      <c r="S354" s="139"/>
      <c r="T354" s="139"/>
      <c r="U354" s="139"/>
      <c r="W354" s="145"/>
      <c r="X354" s="145"/>
      <c r="Y354" s="145"/>
      <c r="Z354" s="145"/>
    </row>
    <row r="355" spans="1:26" s="28" customFormat="1" ht="24.9" customHeight="1" x14ac:dyDescent="0.25">
      <c r="A355" s="312">
        <f t="shared" ref="A355:A380" si="69">+B355</f>
        <v>44708</v>
      </c>
      <c r="B355" s="313">
        <f>+B352+DAY(1)</f>
        <v>44708</v>
      </c>
      <c r="C355" s="147"/>
      <c r="D355" s="136"/>
      <c r="E355" s="149"/>
      <c r="F355" s="136"/>
      <c r="G355" s="138"/>
      <c r="H355" s="138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W355" s="145"/>
      <c r="X355" s="145"/>
      <c r="Y355" s="145"/>
      <c r="Z355" s="145"/>
    </row>
    <row r="356" spans="1:26" s="28" customFormat="1" ht="24.9" customHeight="1" x14ac:dyDescent="0.25">
      <c r="A356" s="252">
        <f t="shared" si="69"/>
        <v>44709</v>
      </c>
      <c r="B356" s="253">
        <f t="shared" ref="B356:B380" si="70">+B355+DAY(1)</f>
        <v>44709</v>
      </c>
      <c r="C356" s="262" t="s">
        <v>257</v>
      </c>
      <c r="D356" s="263"/>
      <c r="E356" s="264" t="s">
        <v>67</v>
      </c>
      <c r="F356" s="263" t="s">
        <v>34</v>
      </c>
      <c r="G356" s="194"/>
      <c r="H356" s="175"/>
      <c r="I356" s="137"/>
      <c r="J356" s="164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W356" s="145"/>
      <c r="X356" s="145"/>
      <c r="Y356" s="145"/>
      <c r="Z356" s="145"/>
    </row>
    <row r="357" spans="1:26" s="28" customFormat="1" ht="24.9" customHeight="1" x14ac:dyDescent="0.25">
      <c r="A357" s="185">
        <f t="shared" si="69"/>
        <v>44710</v>
      </c>
      <c r="B357" s="186">
        <f t="shared" si="70"/>
        <v>44710</v>
      </c>
      <c r="C357" s="262" t="s">
        <v>257</v>
      </c>
      <c r="D357" s="263"/>
      <c r="E357" s="264" t="s">
        <v>69</v>
      </c>
      <c r="F357" s="263" t="s">
        <v>34</v>
      </c>
      <c r="G357" s="194"/>
      <c r="H357" s="175"/>
      <c r="I357" s="137"/>
      <c r="J357" s="164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W357" s="145"/>
      <c r="X357" s="145"/>
      <c r="Y357" s="145"/>
      <c r="Z357" s="145"/>
    </row>
    <row r="358" spans="1:26" s="28" customFormat="1" ht="24.9" customHeight="1" x14ac:dyDescent="0.25">
      <c r="A358" s="258">
        <f t="shared" si="69"/>
        <v>44711</v>
      </c>
      <c r="B358" s="259">
        <f t="shared" si="70"/>
        <v>44711</v>
      </c>
      <c r="C358" s="136" t="s">
        <v>7</v>
      </c>
      <c r="D358" s="136" t="s">
        <v>361</v>
      </c>
      <c r="E358" s="149" t="s">
        <v>363</v>
      </c>
      <c r="F358" s="136" t="s">
        <v>34</v>
      </c>
      <c r="G358" s="209">
        <v>0.79166666666666663</v>
      </c>
      <c r="H358" s="138"/>
      <c r="I358" s="137"/>
      <c r="J358" s="139"/>
      <c r="K358" s="153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W358" s="145"/>
      <c r="X358" s="145"/>
      <c r="Y358" s="145"/>
      <c r="Z358" s="145"/>
    </row>
    <row r="359" spans="1:26" s="28" customFormat="1" ht="24.9" customHeight="1" x14ac:dyDescent="0.25">
      <c r="A359" s="258">
        <f t="shared" si="69"/>
        <v>44711</v>
      </c>
      <c r="B359" s="259">
        <f>+B358</f>
        <v>44711</v>
      </c>
      <c r="C359" s="136" t="s">
        <v>7</v>
      </c>
      <c r="D359" s="136" t="s">
        <v>359</v>
      </c>
      <c r="E359" s="149" t="s">
        <v>222</v>
      </c>
      <c r="F359" s="136" t="s">
        <v>42</v>
      </c>
      <c r="G359" s="209">
        <v>0.79166666666666663</v>
      </c>
      <c r="H359" s="138"/>
      <c r="I359" s="137"/>
      <c r="J359" s="139"/>
      <c r="K359" s="153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W359" s="145"/>
      <c r="X359" s="145"/>
      <c r="Y359" s="145"/>
      <c r="Z359" s="145"/>
    </row>
    <row r="360" spans="1:26" s="28" customFormat="1" ht="24.9" customHeight="1" x14ac:dyDescent="0.25">
      <c r="A360" s="258">
        <f t="shared" si="69"/>
        <v>44712</v>
      </c>
      <c r="B360" s="259">
        <f>+B358+DAY(1)</f>
        <v>44712</v>
      </c>
      <c r="C360" s="136" t="s">
        <v>374</v>
      </c>
      <c r="D360" s="136" t="s">
        <v>29</v>
      </c>
      <c r="E360" s="149" t="s">
        <v>259</v>
      </c>
      <c r="F360" s="136" t="s">
        <v>34</v>
      </c>
      <c r="G360" s="209">
        <v>0.8125</v>
      </c>
      <c r="H360" s="138"/>
      <c r="I360" s="137"/>
      <c r="J360" s="164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W360" s="145"/>
      <c r="X360" s="145"/>
      <c r="Y360" s="145"/>
      <c r="Z360" s="145"/>
    </row>
    <row r="361" spans="1:26" s="28" customFormat="1" ht="24.9" customHeight="1" x14ac:dyDescent="0.25">
      <c r="A361" s="303">
        <f t="shared" si="69"/>
        <v>44712</v>
      </c>
      <c r="B361" s="304">
        <v>44712</v>
      </c>
      <c r="C361" s="305" t="s">
        <v>286</v>
      </c>
      <c r="D361" s="306"/>
      <c r="E361" s="239"/>
      <c r="F361" s="143"/>
      <c r="G361" s="175"/>
      <c r="H361" s="175"/>
      <c r="I361" s="307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W361" s="145"/>
      <c r="X361" s="145"/>
      <c r="Y361" s="145"/>
      <c r="Z361" s="145"/>
    </row>
    <row r="362" spans="1:26" s="28" customFormat="1" ht="24.9" customHeight="1" x14ac:dyDescent="0.25">
      <c r="A362" s="252">
        <f t="shared" si="69"/>
        <v>44713</v>
      </c>
      <c r="B362" s="253">
        <f>+B360+DAY(1)</f>
        <v>44713</v>
      </c>
      <c r="C362" s="142"/>
      <c r="D362" s="143"/>
      <c r="E362" s="239"/>
      <c r="F362" s="143"/>
      <c r="G362" s="194"/>
      <c r="H362" s="175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W362" s="145"/>
      <c r="X362" s="145"/>
      <c r="Y362" s="145"/>
      <c r="Z362" s="145"/>
    </row>
    <row r="363" spans="1:26" s="28" customFormat="1" ht="24.9" customHeight="1" x14ac:dyDescent="0.25">
      <c r="A363" s="252">
        <f t="shared" si="69"/>
        <v>44714</v>
      </c>
      <c r="B363" s="253">
        <f t="shared" si="70"/>
        <v>44714</v>
      </c>
      <c r="C363" s="188"/>
      <c r="D363" s="136"/>
      <c r="E363" s="149"/>
      <c r="F363" s="136"/>
      <c r="G363" s="194"/>
      <c r="H363" s="175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W363" s="145"/>
      <c r="X363" s="145"/>
      <c r="Y363" s="145"/>
      <c r="Z363" s="145"/>
    </row>
    <row r="364" spans="1:26" s="28" customFormat="1" ht="24.9" customHeight="1" x14ac:dyDescent="0.25">
      <c r="A364" s="303">
        <f t="shared" si="69"/>
        <v>44715</v>
      </c>
      <c r="B364" s="304">
        <f>+B363+DAY(1)</f>
        <v>44715</v>
      </c>
      <c r="C364" s="305" t="s">
        <v>287</v>
      </c>
      <c r="D364" s="306"/>
      <c r="E364" s="239"/>
      <c r="F364" s="143"/>
      <c r="G364" s="175"/>
      <c r="H364" s="175"/>
      <c r="I364" s="307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W364" s="145"/>
      <c r="X364" s="145"/>
      <c r="Y364" s="145"/>
      <c r="Z364" s="145"/>
    </row>
    <row r="365" spans="1:26" s="28" customFormat="1" ht="24.9" customHeight="1" x14ac:dyDescent="0.25">
      <c r="A365" s="252">
        <f t="shared" si="69"/>
        <v>44716</v>
      </c>
      <c r="B365" s="253">
        <f t="shared" si="70"/>
        <v>44716</v>
      </c>
      <c r="C365" s="262" t="s">
        <v>254</v>
      </c>
      <c r="D365" s="263"/>
      <c r="E365" s="267" t="s">
        <v>62</v>
      </c>
      <c r="F365" s="263" t="s">
        <v>74</v>
      </c>
      <c r="G365" s="279"/>
      <c r="H365" s="266"/>
      <c r="I365" s="267"/>
      <c r="J365" s="265"/>
      <c r="K365" s="265"/>
      <c r="L365" s="265"/>
      <c r="M365" s="265"/>
      <c r="N365" s="265"/>
      <c r="O365" s="265"/>
      <c r="P365" s="265"/>
      <c r="Q365" s="281"/>
      <c r="R365" s="139"/>
      <c r="S365" s="139"/>
      <c r="T365" s="139"/>
      <c r="U365" s="139"/>
      <c r="W365" s="145"/>
      <c r="X365" s="145"/>
      <c r="Y365" s="145"/>
      <c r="Z365" s="145"/>
    </row>
    <row r="366" spans="1:26" s="28" customFormat="1" ht="24.9" customHeight="1" x14ac:dyDescent="0.25">
      <c r="A366" s="185">
        <f t="shared" si="69"/>
        <v>44717</v>
      </c>
      <c r="B366" s="186">
        <f t="shared" si="70"/>
        <v>44717</v>
      </c>
      <c r="C366" s="262" t="s">
        <v>254</v>
      </c>
      <c r="D366" s="263"/>
      <c r="E366" s="267" t="s">
        <v>63</v>
      </c>
      <c r="F366" s="263" t="s">
        <v>74</v>
      </c>
      <c r="G366" s="279"/>
      <c r="H366" s="266"/>
      <c r="I366" s="267"/>
      <c r="J366" s="265"/>
      <c r="K366" s="265"/>
      <c r="L366" s="265"/>
      <c r="M366" s="265"/>
      <c r="N366" s="265"/>
      <c r="O366" s="265"/>
      <c r="P366" s="265"/>
      <c r="Q366" s="281"/>
      <c r="R366" s="139"/>
      <c r="S366" s="139"/>
      <c r="T366" s="139"/>
      <c r="U366" s="139"/>
      <c r="W366" s="145"/>
      <c r="X366" s="145"/>
      <c r="Y366" s="145"/>
      <c r="Z366" s="145"/>
    </row>
    <row r="367" spans="1:26" s="28" customFormat="1" ht="24.9" customHeight="1" x14ac:dyDescent="0.25">
      <c r="A367" s="185">
        <f t="shared" si="69"/>
        <v>44718</v>
      </c>
      <c r="B367" s="186">
        <f t="shared" si="70"/>
        <v>44718</v>
      </c>
      <c r="C367" s="262" t="s">
        <v>254</v>
      </c>
      <c r="D367" s="263"/>
      <c r="E367" s="267" t="s">
        <v>255</v>
      </c>
      <c r="F367" s="263" t="s">
        <v>74</v>
      </c>
      <c r="G367" s="265"/>
      <c r="H367" s="266"/>
      <c r="I367" s="267"/>
      <c r="J367" s="265"/>
      <c r="K367" s="265"/>
      <c r="L367" s="265"/>
      <c r="M367" s="265"/>
      <c r="N367" s="265"/>
      <c r="O367" s="265"/>
      <c r="P367" s="265"/>
      <c r="Q367" s="281"/>
      <c r="R367" s="139"/>
      <c r="S367" s="139"/>
      <c r="T367" s="139"/>
      <c r="U367" s="139"/>
      <c r="W367" s="145"/>
      <c r="X367" s="145"/>
      <c r="Y367" s="145"/>
      <c r="Z367" s="145"/>
    </row>
    <row r="368" spans="1:26" s="28" customFormat="1" ht="24.9" customHeight="1" x14ac:dyDescent="0.25">
      <c r="A368" s="258">
        <f t="shared" si="69"/>
        <v>44719</v>
      </c>
      <c r="B368" s="259">
        <f t="shared" si="70"/>
        <v>44719</v>
      </c>
      <c r="C368" s="136" t="s">
        <v>376</v>
      </c>
      <c r="D368" s="136" t="s">
        <v>29</v>
      </c>
      <c r="E368" s="149" t="s">
        <v>354</v>
      </c>
      <c r="F368" s="136" t="s">
        <v>42</v>
      </c>
      <c r="G368" s="209">
        <v>0.8125</v>
      </c>
      <c r="H368" s="138"/>
      <c r="I368" s="137"/>
      <c r="J368" s="164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W368" s="145"/>
      <c r="X368" s="145"/>
      <c r="Y368" s="145"/>
      <c r="Z368" s="145"/>
    </row>
    <row r="369" spans="1:34" s="28" customFormat="1" ht="24.9" customHeight="1" x14ac:dyDescent="0.25">
      <c r="A369" s="256">
        <f t="shared" si="69"/>
        <v>44720</v>
      </c>
      <c r="B369" s="257">
        <f t="shared" si="70"/>
        <v>44720</v>
      </c>
      <c r="C369" s="165" t="s">
        <v>276</v>
      </c>
      <c r="D369" s="166"/>
      <c r="E369" s="190"/>
      <c r="F369" s="143"/>
      <c r="G369" s="175"/>
      <c r="H369" s="175"/>
      <c r="I369" s="22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W369" s="145"/>
      <c r="X369" s="145"/>
      <c r="Y369" s="145"/>
      <c r="Z369" s="145"/>
    </row>
    <row r="370" spans="1:34" s="28" customFormat="1" ht="24.9" customHeight="1" x14ac:dyDescent="0.25">
      <c r="A370" s="252">
        <f t="shared" si="69"/>
        <v>44721</v>
      </c>
      <c r="B370" s="253">
        <f t="shared" si="70"/>
        <v>44721</v>
      </c>
      <c r="C370" s="142"/>
      <c r="D370" s="143"/>
      <c r="E370" s="190"/>
      <c r="F370" s="143"/>
      <c r="G370" s="175"/>
      <c r="H370" s="175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W370" s="145"/>
      <c r="X370" s="145"/>
      <c r="Y370" s="145"/>
      <c r="Z370" s="145"/>
    </row>
    <row r="371" spans="1:34" s="28" customFormat="1" ht="24.9" customHeight="1" x14ac:dyDescent="0.25">
      <c r="A371" s="303">
        <f t="shared" si="69"/>
        <v>44722</v>
      </c>
      <c r="B371" s="304">
        <f t="shared" si="70"/>
        <v>44722</v>
      </c>
      <c r="C371" s="305" t="s">
        <v>256</v>
      </c>
      <c r="D371" s="306"/>
      <c r="E371" s="139"/>
      <c r="F371" s="143"/>
      <c r="G371" s="175"/>
      <c r="H371" s="175"/>
      <c r="I371" s="307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W371" s="145"/>
      <c r="X371" s="145"/>
      <c r="Y371" s="145"/>
      <c r="Z371" s="145"/>
    </row>
    <row r="372" spans="1:34" s="28" customFormat="1" ht="24.9" customHeight="1" x14ac:dyDescent="0.25">
      <c r="A372" s="312">
        <f t="shared" si="69"/>
        <v>44723</v>
      </c>
      <c r="B372" s="313">
        <f t="shared" si="70"/>
        <v>44723</v>
      </c>
      <c r="C372" s="136"/>
      <c r="D372" s="136"/>
      <c r="E372" s="149"/>
      <c r="F372" s="136"/>
      <c r="G372" s="209"/>
      <c r="H372" s="268"/>
      <c r="I372" s="267"/>
      <c r="J372" s="26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W372" s="146"/>
      <c r="X372" s="146"/>
      <c r="Y372" s="146"/>
      <c r="Z372" s="145"/>
    </row>
    <row r="373" spans="1:34" s="28" customFormat="1" ht="24.9" customHeight="1" x14ac:dyDescent="0.25">
      <c r="A373" s="346">
        <f t="shared" si="69"/>
        <v>44724</v>
      </c>
      <c r="B373" s="347">
        <f t="shared" si="70"/>
        <v>44724</v>
      </c>
      <c r="C373" s="136"/>
      <c r="D373" s="136"/>
      <c r="E373" s="149"/>
      <c r="F373" s="136"/>
      <c r="G373" s="209"/>
      <c r="H373" s="268"/>
      <c r="I373" s="267"/>
      <c r="J373" s="26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W373" s="146"/>
      <c r="X373" s="146"/>
      <c r="Y373" s="146"/>
      <c r="Z373" s="145"/>
    </row>
    <row r="374" spans="1:34" s="183" customFormat="1" ht="24.9" customHeight="1" x14ac:dyDescent="0.25">
      <c r="A374" s="258">
        <f t="shared" si="69"/>
        <v>44725</v>
      </c>
      <c r="B374" s="259">
        <f t="shared" si="70"/>
        <v>44725</v>
      </c>
      <c r="C374" s="136" t="s">
        <v>52</v>
      </c>
      <c r="D374" s="168" t="s">
        <v>53</v>
      </c>
      <c r="E374" s="149" t="s">
        <v>259</v>
      </c>
      <c r="F374" s="136" t="s">
        <v>34</v>
      </c>
      <c r="G374" s="209">
        <v>0.8125</v>
      </c>
      <c r="H374" s="138"/>
      <c r="I374" s="137"/>
      <c r="J374" s="164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W374" s="145"/>
      <c r="X374" s="145"/>
      <c r="Y374" s="145"/>
      <c r="Z374" s="145"/>
    </row>
    <row r="375" spans="1:34" s="183" customFormat="1" ht="24.9" customHeight="1" x14ac:dyDescent="0.25">
      <c r="A375" s="258">
        <f t="shared" ref="A375" si="71">+B375</f>
        <v>44725</v>
      </c>
      <c r="B375" s="259">
        <f>+B374</f>
        <v>44725</v>
      </c>
      <c r="C375" s="136" t="s">
        <v>377</v>
      </c>
      <c r="D375" s="168" t="s">
        <v>29</v>
      </c>
      <c r="E375" s="149" t="s">
        <v>379</v>
      </c>
      <c r="F375" s="136" t="s">
        <v>42</v>
      </c>
      <c r="G375" s="209">
        <v>0.8125</v>
      </c>
      <c r="H375" s="138"/>
      <c r="I375" s="137"/>
      <c r="J375" s="164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W375" s="145"/>
      <c r="X375" s="145"/>
      <c r="Y375" s="145"/>
      <c r="Z375" s="145"/>
    </row>
    <row r="376" spans="1:34" s="183" customFormat="1" ht="24.9" customHeight="1" x14ac:dyDescent="0.25">
      <c r="A376" s="258">
        <f t="shared" si="69"/>
        <v>44726</v>
      </c>
      <c r="B376" s="259">
        <f>+B374+DAY(1)</f>
        <v>44726</v>
      </c>
      <c r="C376" s="136" t="s">
        <v>378</v>
      </c>
      <c r="D376" s="168" t="s">
        <v>29</v>
      </c>
      <c r="E376" s="149" t="s">
        <v>380</v>
      </c>
      <c r="F376" s="136" t="s">
        <v>34</v>
      </c>
      <c r="G376" s="209">
        <v>0.8125</v>
      </c>
      <c r="H376" s="138"/>
      <c r="I376" s="137"/>
      <c r="J376" s="164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W376" s="145"/>
      <c r="X376" s="145"/>
      <c r="Y376" s="145"/>
      <c r="Z376" s="145"/>
      <c r="AE376" s="331"/>
      <c r="AF376" s="331"/>
      <c r="AG376" s="331"/>
      <c r="AH376" s="331"/>
    </row>
    <row r="377" spans="1:34" s="183" customFormat="1" ht="24.9" customHeight="1" x14ac:dyDescent="0.25">
      <c r="A377" s="252">
        <f t="shared" si="69"/>
        <v>44727</v>
      </c>
      <c r="B377" s="253">
        <f t="shared" si="70"/>
        <v>44727</v>
      </c>
      <c r="C377" s="142"/>
      <c r="D377" s="143"/>
      <c r="E377" s="190"/>
      <c r="F377" s="143"/>
      <c r="G377" s="139"/>
      <c r="H377" s="175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W377" s="145"/>
      <c r="X377" s="145"/>
      <c r="Y377" s="145"/>
      <c r="Z377" s="145"/>
      <c r="AE377" s="196"/>
      <c r="AF377" s="196"/>
      <c r="AG377" s="196"/>
      <c r="AH377" s="196"/>
    </row>
    <row r="378" spans="1:34" s="183" customFormat="1" ht="24.9" customHeight="1" x14ac:dyDescent="0.25">
      <c r="A378" s="185">
        <f t="shared" si="69"/>
        <v>44728</v>
      </c>
      <c r="B378" s="186">
        <f t="shared" si="70"/>
        <v>44728</v>
      </c>
      <c r="C378" s="142"/>
      <c r="D378" s="143"/>
      <c r="E378" s="190"/>
      <c r="F378" s="143"/>
      <c r="G378" s="194"/>
      <c r="H378" s="175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W378" s="145"/>
      <c r="X378" s="145"/>
      <c r="Y378" s="145"/>
      <c r="Z378" s="145"/>
      <c r="AE378" s="196"/>
      <c r="AF378" s="196"/>
      <c r="AG378" s="196"/>
      <c r="AH378" s="196"/>
    </row>
    <row r="379" spans="1:34" s="167" customFormat="1" ht="24.9" customHeight="1" x14ac:dyDescent="0.25">
      <c r="A379" s="252">
        <f t="shared" si="69"/>
        <v>44729</v>
      </c>
      <c r="B379" s="253">
        <f t="shared" si="70"/>
        <v>44729</v>
      </c>
      <c r="C379" s="282" t="s">
        <v>277</v>
      </c>
      <c r="D379" s="161" t="s">
        <v>280</v>
      </c>
      <c r="E379" s="149"/>
      <c r="F379" s="136" t="s">
        <v>260</v>
      </c>
      <c r="G379" s="194"/>
      <c r="H379" s="175"/>
      <c r="I379" s="137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229"/>
      <c r="U379" s="137"/>
      <c r="V379" s="152"/>
      <c r="W379" s="146"/>
      <c r="X379" s="146"/>
      <c r="Y379" s="146"/>
      <c r="Z379" s="146"/>
    </row>
    <row r="380" spans="1:34" s="183" customFormat="1" ht="24.9" customHeight="1" x14ac:dyDescent="0.25">
      <c r="A380" s="252">
        <f t="shared" si="69"/>
        <v>44730</v>
      </c>
      <c r="B380" s="253">
        <f t="shared" si="70"/>
        <v>44730</v>
      </c>
      <c r="C380" s="136" t="s">
        <v>261</v>
      </c>
      <c r="D380" s="136"/>
      <c r="E380" s="137" t="s">
        <v>62</v>
      </c>
      <c r="F380" s="136" t="s">
        <v>34</v>
      </c>
      <c r="G380" s="138">
        <v>0.41666666666666669</v>
      </c>
      <c r="H380" s="138"/>
      <c r="I380" s="137"/>
      <c r="J380" s="139"/>
      <c r="K380" s="139"/>
      <c r="L380" s="139"/>
      <c r="M380" s="139"/>
      <c r="N380" s="139"/>
      <c r="O380" s="139"/>
      <c r="P380" s="139"/>
      <c r="Q380" s="230"/>
      <c r="R380" s="139"/>
      <c r="S380" s="139"/>
      <c r="T380" s="139"/>
      <c r="U380" s="139"/>
      <c r="W380" s="145"/>
      <c r="X380" s="145"/>
      <c r="Y380" s="145"/>
      <c r="Z380" s="145"/>
      <c r="AE380" s="196"/>
      <c r="AF380" s="196"/>
      <c r="AG380" s="196"/>
      <c r="AH380" s="196"/>
    </row>
    <row r="381" spans="1:34" s="183" customFormat="1" ht="24.9" customHeight="1" x14ac:dyDescent="0.25">
      <c r="A381" s="252">
        <f>+B380</f>
        <v>44730</v>
      </c>
      <c r="B381" s="253">
        <f>+B379+DAY(1)</f>
        <v>44730</v>
      </c>
      <c r="C381" s="147" t="s">
        <v>258</v>
      </c>
      <c r="D381" s="136"/>
      <c r="E381" s="180" t="s">
        <v>67</v>
      </c>
      <c r="F381" s="136"/>
      <c r="G381" s="139"/>
      <c r="H381" s="175"/>
      <c r="I381" s="137"/>
      <c r="J381" s="164"/>
      <c r="K381" s="139"/>
      <c r="L381" s="139"/>
      <c r="M381" s="139"/>
      <c r="N381" s="139"/>
      <c r="O381" s="139"/>
      <c r="P381" s="139"/>
      <c r="Q381" s="137"/>
      <c r="R381" s="139"/>
      <c r="S381" s="139"/>
      <c r="T381" s="139"/>
      <c r="U381" s="139"/>
      <c r="W381" s="145"/>
      <c r="X381" s="145"/>
      <c r="Y381" s="145"/>
      <c r="Z381" s="145"/>
      <c r="AE381" s="196"/>
      <c r="AF381" s="196"/>
      <c r="AG381" s="196"/>
      <c r="AH381" s="196"/>
    </row>
    <row r="382" spans="1:34" s="183" customFormat="1" ht="24.9" customHeight="1" x14ac:dyDescent="0.25">
      <c r="A382" s="185">
        <f t="shared" ref="A382:A390" si="72">+B382</f>
        <v>44731</v>
      </c>
      <c r="B382" s="186">
        <f>+B380+DAY(1)</f>
        <v>44731</v>
      </c>
      <c r="C382" s="136" t="s">
        <v>261</v>
      </c>
      <c r="D382" s="136"/>
      <c r="E382" s="137" t="s">
        <v>63</v>
      </c>
      <c r="F382" s="136" t="s">
        <v>34</v>
      </c>
      <c r="G382" s="138">
        <v>0.41666666666666669</v>
      </c>
      <c r="H382" s="138"/>
      <c r="I382" s="137"/>
      <c r="J382" s="139"/>
      <c r="K382" s="139"/>
      <c r="L382" s="139"/>
      <c r="M382" s="139"/>
      <c r="N382" s="139"/>
      <c r="O382" s="139"/>
      <c r="P382" s="139"/>
      <c r="Q382" s="230"/>
      <c r="R382" s="139"/>
      <c r="S382" s="139"/>
      <c r="T382" s="139"/>
      <c r="U382" s="139"/>
      <c r="W382" s="145"/>
      <c r="X382" s="145"/>
      <c r="Y382" s="145"/>
      <c r="Z382" s="145"/>
      <c r="AE382" s="196"/>
      <c r="AF382" s="196"/>
      <c r="AG382" s="196"/>
      <c r="AH382" s="196"/>
    </row>
    <row r="383" spans="1:34" s="183" customFormat="1" ht="24.9" customHeight="1" x14ac:dyDescent="0.25">
      <c r="A383" s="185">
        <f t="shared" si="72"/>
        <v>44731</v>
      </c>
      <c r="B383" s="186">
        <f>+B381+DAY(1)</f>
        <v>44731</v>
      </c>
      <c r="C383" s="147" t="s">
        <v>258</v>
      </c>
      <c r="D383" s="136"/>
      <c r="E383" s="180" t="s">
        <v>69</v>
      </c>
      <c r="F383" s="136"/>
      <c r="G383" s="139"/>
      <c r="H383" s="175"/>
      <c r="I383" s="137"/>
      <c r="J383" s="164"/>
      <c r="K383" s="139"/>
      <c r="L383" s="139"/>
      <c r="M383" s="139"/>
      <c r="N383" s="139"/>
      <c r="O383" s="139"/>
      <c r="P383" s="139"/>
      <c r="Q383" s="137"/>
      <c r="R383" s="139"/>
      <c r="S383" s="139"/>
      <c r="T383" s="139"/>
      <c r="U383" s="139"/>
      <c r="W383" s="145"/>
      <c r="X383" s="145"/>
      <c r="Y383" s="145"/>
      <c r="Z383" s="145"/>
      <c r="AE383" s="196"/>
      <c r="AF383" s="196"/>
      <c r="AG383" s="196"/>
      <c r="AH383" s="196"/>
    </row>
    <row r="384" spans="1:34" s="183" customFormat="1" ht="24.9" customHeight="1" x14ac:dyDescent="0.25">
      <c r="A384" s="258">
        <f t="shared" si="72"/>
        <v>44732</v>
      </c>
      <c r="B384" s="259">
        <f>+B382+DAY(1)</f>
        <v>44732</v>
      </c>
      <c r="C384" s="136" t="s">
        <v>393</v>
      </c>
      <c r="D384" s="168" t="s">
        <v>29</v>
      </c>
      <c r="E384" s="149" t="s">
        <v>196</v>
      </c>
      <c r="F384" s="136" t="s">
        <v>42</v>
      </c>
      <c r="G384" s="209">
        <v>0.8125</v>
      </c>
      <c r="H384" s="138"/>
      <c r="I384" s="137"/>
      <c r="J384" s="164"/>
      <c r="K384" s="137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W384" s="145"/>
      <c r="X384" s="145"/>
      <c r="Y384" s="145"/>
      <c r="Z384" s="145"/>
      <c r="AE384" s="196"/>
      <c r="AF384" s="196"/>
      <c r="AG384" s="196"/>
      <c r="AH384" s="196"/>
    </row>
    <row r="385" spans="1:34" s="183" customFormat="1" ht="24.9" customHeight="1" x14ac:dyDescent="0.25">
      <c r="A385" s="252">
        <f t="shared" si="72"/>
        <v>44733</v>
      </c>
      <c r="B385" s="253">
        <f t="shared" ref="B385:B390" si="73">+B384+DAY(1)</f>
        <v>44733</v>
      </c>
      <c r="C385" s="142"/>
      <c r="D385" s="191"/>
      <c r="E385" s="249"/>
      <c r="F385" s="143"/>
      <c r="G385" s="194"/>
      <c r="H385" s="175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W385" s="145"/>
      <c r="X385" s="145"/>
      <c r="Y385" s="145"/>
      <c r="Z385" s="145"/>
      <c r="AE385" s="196"/>
      <c r="AF385" s="196"/>
      <c r="AG385" s="196"/>
      <c r="AH385" s="196"/>
    </row>
    <row r="386" spans="1:34" s="28" customFormat="1" ht="24.9" customHeight="1" x14ac:dyDescent="0.25">
      <c r="A386" s="252">
        <f t="shared" si="72"/>
        <v>44734</v>
      </c>
      <c r="B386" s="253">
        <f t="shared" si="73"/>
        <v>44734</v>
      </c>
      <c r="C386" s="142"/>
      <c r="D386" s="191"/>
      <c r="E386" s="249"/>
      <c r="F386" s="143"/>
      <c r="G386" s="194"/>
      <c r="H386" s="175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W386" s="145"/>
      <c r="X386" s="145"/>
      <c r="Y386" s="145"/>
      <c r="Z386" s="162"/>
      <c r="AA386" s="163"/>
      <c r="AB386" s="159"/>
      <c r="AC386" s="160"/>
    </row>
    <row r="387" spans="1:34" s="28" customFormat="1" ht="24.9" customHeight="1" x14ac:dyDescent="0.25">
      <c r="A387" s="252">
        <f t="shared" si="72"/>
        <v>44735</v>
      </c>
      <c r="B387" s="253">
        <f t="shared" si="73"/>
        <v>44735</v>
      </c>
      <c r="C387" s="250"/>
      <c r="D387" s="143"/>
      <c r="E387" s="239"/>
      <c r="F387" s="143"/>
      <c r="G387" s="139"/>
      <c r="H387" s="175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W387" s="145"/>
      <c r="X387" s="145"/>
      <c r="Y387" s="145"/>
      <c r="Z387" s="162"/>
      <c r="AA387" s="163"/>
      <c r="AB387" s="159"/>
      <c r="AC387" s="160"/>
    </row>
    <row r="388" spans="1:34" s="167" customFormat="1" ht="24.9" customHeight="1" x14ac:dyDescent="0.25">
      <c r="A388" s="252">
        <f t="shared" si="72"/>
        <v>44736</v>
      </c>
      <c r="B388" s="253">
        <f t="shared" si="73"/>
        <v>44736</v>
      </c>
      <c r="C388" s="250"/>
      <c r="D388" s="143"/>
      <c r="E388" s="239"/>
      <c r="F388" s="143"/>
      <c r="G388" s="194"/>
      <c r="H388" s="175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52"/>
      <c r="W388" s="145"/>
      <c r="X388" s="145"/>
      <c r="Y388" s="145"/>
      <c r="Z388" s="146"/>
    </row>
    <row r="389" spans="1:34" s="167" customFormat="1" ht="24.9" customHeight="1" x14ac:dyDescent="0.25">
      <c r="A389" s="252">
        <f t="shared" si="72"/>
        <v>44737</v>
      </c>
      <c r="B389" s="253">
        <f t="shared" si="73"/>
        <v>44737</v>
      </c>
      <c r="C389" s="262" t="s">
        <v>262</v>
      </c>
      <c r="D389" s="263"/>
      <c r="E389" s="264" t="s">
        <v>67</v>
      </c>
      <c r="F389" s="263" t="s">
        <v>23</v>
      </c>
      <c r="G389" s="268"/>
      <c r="H389" s="266"/>
      <c r="I389" s="267"/>
      <c r="J389" s="265"/>
      <c r="K389" s="265"/>
      <c r="L389" s="283"/>
      <c r="M389" s="139"/>
      <c r="N389" s="139"/>
      <c r="O389" s="139"/>
      <c r="P389" s="139"/>
      <c r="Q389" s="139"/>
      <c r="R389" s="139"/>
      <c r="S389" s="139"/>
      <c r="T389" s="139"/>
      <c r="U389" s="139"/>
      <c r="V389" s="152"/>
      <c r="W389" s="145"/>
      <c r="X389" s="145"/>
      <c r="Y389" s="145"/>
      <c r="Z389" s="146"/>
    </row>
    <row r="390" spans="1:34" s="28" customFormat="1" ht="24.9" customHeight="1" x14ac:dyDescent="0.25">
      <c r="A390" s="185">
        <f t="shared" si="72"/>
        <v>44738</v>
      </c>
      <c r="B390" s="186">
        <f t="shared" si="73"/>
        <v>44738</v>
      </c>
      <c r="C390" s="262" t="s">
        <v>262</v>
      </c>
      <c r="D390" s="263"/>
      <c r="E390" s="264" t="s">
        <v>69</v>
      </c>
      <c r="F390" s="263" t="s">
        <v>23</v>
      </c>
      <c r="G390" s="268"/>
      <c r="H390" s="266"/>
      <c r="I390" s="267"/>
      <c r="J390" s="265"/>
      <c r="K390" s="265"/>
      <c r="L390" s="283"/>
      <c r="M390" s="139"/>
      <c r="N390" s="139"/>
      <c r="O390" s="139"/>
      <c r="P390" s="139"/>
      <c r="Q390" s="139"/>
      <c r="R390" s="139"/>
      <c r="S390" s="139"/>
      <c r="T390" s="139"/>
      <c r="U390" s="139"/>
      <c r="W390" s="145"/>
      <c r="X390" s="145"/>
      <c r="Y390" s="145"/>
      <c r="Z390" s="145"/>
    </row>
    <row r="391" spans="1:34" s="167" customFormat="1" ht="24.9" customHeight="1" x14ac:dyDescent="0.25">
      <c r="A391" s="252">
        <f>+B391</f>
        <v>44739</v>
      </c>
      <c r="B391" s="253">
        <v>44739</v>
      </c>
      <c r="C391" s="182"/>
      <c r="D391" s="136"/>
      <c r="E391" s="137"/>
      <c r="F391" s="136"/>
      <c r="G391" s="137"/>
      <c r="H391" s="138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52"/>
      <c r="W391" s="146"/>
      <c r="X391" s="146"/>
      <c r="Y391" s="146"/>
      <c r="Z391" s="146"/>
    </row>
    <row r="392" spans="1:34" s="167" customFormat="1" ht="24.9" customHeight="1" x14ac:dyDescent="0.25">
      <c r="A392" s="252">
        <f>+B392</f>
        <v>44740</v>
      </c>
      <c r="B392" s="253">
        <v>44740</v>
      </c>
      <c r="C392" s="182"/>
      <c r="D392" s="136"/>
      <c r="E392" s="137"/>
      <c r="F392" s="136"/>
      <c r="G392" s="137"/>
      <c r="H392" s="138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52"/>
      <c r="W392" s="146"/>
      <c r="X392" s="146"/>
      <c r="Y392" s="146"/>
      <c r="Z392" s="146"/>
    </row>
    <row r="393" spans="1:34" s="167" customFormat="1" ht="24.9" customHeight="1" x14ac:dyDescent="0.25">
      <c r="A393" s="252">
        <f>+B393</f>
        <v>44741</v>
      </c>
      <c r="B393" s="253">
        <v>44741</v>
      </c>
      <c r="C393" s="182"/>
      <c r="D393" s="136"/>
      <c r="E393" s="137"/>
      <c r="F393" s="136"/>
      <c r="G393" s="137"/>
      <c r="H393" s="138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52"/>
      <c r="W393" s="146"/>
      <c r="X393" s="146"/>
      <c r="Y393" s="146"/>
      <c r="Z393" s="146"/>
    </row>
    <row r="394" spans="1:34" s="167" customFormat="1" ht="24.9" customHeight="1" x14ac:dyDescent="0.25">
      <c r="A394" s="252">
        <f>+B394</f>
        <v>44742</v>
      </c>
      <c r="B394" s="253">
        <v>44742</v>
      </c>
      <c r="C394" s="182"/>
      <c r="D394" s="136"/>
      <c r="E394" s="137"/>
      <c r="F394" s="136"/>
      <c r="G394" s="137"/>
      <c r="H394" s="138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52"/>
      <c r="W394" s="146"/>
      <c r="X394" s="146"/>
      <c r="Y394" s="146"/>
      <c r="Z394" s="146"/>
    </row>
    <row r="395" spans="1:34" s="200" customFormat="1" ht="24.9" customHeight="1" x14ac:dyDescent="0.25">
      <c r="A395" s="254"/>
      <c r="B395" s="255"/>
      <c r="C395" s="212"/>
      <c r="D395" s="197"/>
      <c r="E395" s="198"/>
      <c r="F395" s="197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9"/>
      <c r="W395" s="146"/>
      <c r="X395" s="146"/>
      <c r="Y395" s="146"/>
      <c r="Z395" s="201"/>
    </row>
    <row r="396" spans="1:34" s="200" customFormat="1" ht="24.9" customHeight="1" x14ac:dyDescent="0.25">
      <c r="A396" s="213"/>
      <c r="B396" s="214"/>
      <c r="C396" s="215"/>
      <c r="D396" s="202"/>
      <c r="E396" s="203"/>
      <c r="F396" s="202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203"/>
      <c r="S396" s="203"/>
      <c r="T396" s="203"/>
      <c r="U396" s="204"/>
      <c r="W396" s="146"/>
      <c r="X396" s="141"/>
      <c r="Y396" s="146"/>
      <c r="Z396" s="201"/>
    </row>
    <row r="397" spans="1:34" s="200" customFormat="1" ht="24.9" customHeight="1" x14ac:dyDescent="0.25">
      <c r="A397" s="216"/>
      <c r="B397" s="217"/>
      <c r="C397" s="218"/>
      <c r="D397" s="202"/>
      <c r="E397" s="203"/>
      <c r="F397" s="202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203"/>
      <c r="S397" s="203"/>
      <c r="T397" s="203"/>
      <c r="U397" s="204"/>
      <c r="W397" s="146"/>
      <c r="X397" s="141"/>
      <c r="Y397" s="146"/>
      <c r="Z397" s="201"/>
    </row>
    <row r="398" spans="1:34" s="200" customFormat="1" ht="24.9" customHeight="1" x14ac:dyDescent="0.25">
      <c r="A398" s="211"/>
      <c r="B398" s="219"/>
      <c r="C398" s="220"/>
      <c r="D398" s="202"/>
      <c r="E398" s="203"/>
      <c r="F398" s="202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4"/>
      <c r="W398" s="146"/>
      <c r="X398" s="141"/>
      <c r="Y398" s="146"/>
      <c r="Z398" s="201"/>
    </row>
    <row r="399" spans="1:34" s="200" customFormat="1" ht="24.9" customHeight="1" x14ac:dyDescent="0.25">
      <c r="A399" s="213"/>
      <c r="B399" s="221"/>
      <c r="C399" s="222"/>
      <c r="D399" s="205"/>
      <c r="E399" s="206"/>
      <c r="F399" s="205"/>
      <c r="G399" s="206"/>
      <c r="H399" s="206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7"/>
      <c r="W399" s="146"/>
      <c r="X399" s="141"/>
      <c r="Y399" s="146"/>
      <c r="Z399" s="201"/>
    </row>
    <row r="400" spans="1:34" s="200" customFormat="1" x14ac:dyDescent="0.25">
      <c r="A400" s="216"/>
      <c r="B400" s="223"/>
      <c r="C400" s="218"/>
      <c r="D400" s="202"/>
      <c r="E400" s="203"/>
      <c r="F400" s="202"/>
      <c r="G400" s="203"/>
      <c r="H400" s="203"/>
      <c r="I400" s="203"/>
      <c r="J400" s="203"/>
      <c r="K400" s="203"/>
      <c r="L400" s="203"/>
      <c r="M400" s="203"/>
      <c r="N400" s="203"/>
      <c r="O400" s="203"/>
      <c r="P400" s="203"/>
      <c r="Q400" s="203"/>
      <c r="R400" s="203"/>
      <c r="S400" s="203"/>
      <c r="T400" s="203"/>
      <c r="U400" s="203"/>
      <c r="W400" s="208"/>
      <c r="X400" s="208"/>
      <c r="Y400" s="208"/>
      <c r="Z400" s="201"/>
    </row>
    <row r="401" spans="1:26" s="200" customFormat="1" x14ac:dyDescent="0.25">
      <c r="A401" s="211"/>
      <c r="B401" s="224"/>
      <c r="C401" s="220"/>
      <c r="D401" s="202"/>
      <c r="E401" s="203"/>
      <c r="F401" s="202"/>
      <c r="G401" s="203"/>
      <c r="H401" s="203"/>
      <c r="I401" s="203"/>
      <c r="J401" s="203"/>
      <c r="K401" s="203"/>
      <c r="L401" s="203"/>
      <c r="M401" s="203"/>
      <c r="N401" s="203"/>
      <c r="O401" s="203"/>
      <c r="P401" s="203"/>
      <c r="Q401" s="203"/>
      <c r="R401" s="203"/>
      <c r="S401" s="203"/>
      <c r="T401" s="203"/>
      <c r="U401" s="203"/>
      <c r="W401" s="208"/>
      <c r="X401" s="208"/>
      <c r="Y401" s="208"/>
      <c r="Z401" s="201"/>
    </row>
    <row r="402" spans="1:26" s="200" customFormat="1" x14ac:dyDescent="0.25">
      <c r="A402" s="213"/>
      <c r="B402" s="333"/>
      <c r="C402" s="334" t="s">
        <v>336</v>
      </c>
      <c r="D402" s="335"/>
      <c r="E402" s="336"/>
      <c r="F402" s="335"/>
      <c r="G402" s="336"/>
      <c r="H402" s="336"/>
      <c r="I402" s="336"/>
      <c r="J402" s="336"/>
      <c r="K402" s="336"/>
      <c r="L402" s="336"/>
      <c r="M402" s="336"/>
      <c r="N402" s="336"/>
      <c r="O402" s="336"/>
      <c r="P402" s="336"/>
      <c r="Q402" s="336"/>
      <c r="R402" s="336"/>
      <c r="S402" s="336"/>
      <c r="T402" s="336"/>
      <c r="U402" s="336"/>
      <c r="W402" s="208"/>
      <c r="X402" s="208"/>
      <c r="Y402" s="208"/>
      <c r="Z402" s="201"/>
    </row>
    <row r="403" spans="1:26" s="200" customFormat="1" x14ac:dyDescent="0.25">
      <c r="A403" s="216"/>
      <c r="B403" s="333"/>
      <c r="C403" s="337">
        <v>44386</v>
      </c>
      <c r="D403" s="335"/>
      <c r="E403" s="336"/>
      <c r="F403" s="335"/>
      <c r="G403" s="336"/>
      <c r="H403" s="336"/>
      <c r="I403" s="336"/>
      <c r="J403" s="336"/>
      <c r="K403" s="336"/>
      <c r="L403" s="336"/>
      <c r="M403" s="336"/>
      <c r="N403" s="336"/>
      <c r="O403" s="336"/>
      <c r="P403" s="336"/>
      <c r="Q403" s="336"/>
      <c r="R403" s="336"/>
      <c r="S403" s="336"/>
      <c r="T403" s="336"/>
      <c r="U403" s="336"/>
      <c r="W403" s="208"/>
      <c r="X403" s="208"/>
      <c r="Y403" s="208"/>
      <c r="Z403" s="201"/>
    </row>
    <row r="404" spans="1:26" x14ac:dyDescent="0.5">
      <c r="A404" s="234"/>
      <c r="B404" s="343"/>
      <c r="C404" s="338" t="s">
        <v>338</v>
      </c>
      <c r="D404" s="335"/>
      <c r="E404" s="336"/>
      <c r="F404" s="335"/>
      <c r="G404" s="336"/>
      <c r="H404" s="336"/>
      <c r="I404" s="336"/>
      <c r="J404" s="336"/>
      <c r="K404" s="336"/>
      <c r="L404" s="336"/>
      <c r="M404" s="336"/>
      <c r="N404" s="336"/>
      <c r="O404" s="336"/>
      <c r="P404" s="336"/>
      <c r="Q404" s="336"/>
      <c r="R404" s="336"/>
      <c r="S404" s="336"/>
      <c r="T404" s="336"/>
      <c r="U404" s="339"/>
      <c r="W404" s="130"/>
      <c r="X404" s="130"/>
      <c r="Y404" s="130"/>
    </row>
    <row r="405" spans="1:26" x14ac:dyDescent="0.5">
      <c r="A405" s="213"/>
      <c r="B405" s="340"/>
      <c r="C405" s="338" t="s">
        <v>337</v>
      </c>
      <c r="D405" s="335"/>
      <c r="E405" s="336"/>
      <c r="F405" s="335"/>
      <c r="G405" s="336"/>
      <c r="H405" s="336"/>
      <c r="I405" s="336"/>
      <c r="J405" s="336"/>
      <c r="K405" s="336"/>
      <c r="L405" s="336"/>
      <c r="M405" s="336"/>
      <c r="N405" s="336"/>
      <c r="O405" s="336"/>
      <c r="P405" s="336"/>
      <c r="Q405" s="336"/>
      <c r="R405" s="336"/>
      <c r="S405" s="336"/>
      <c r="T405" s="336"/>
      <c r="U405" s="339"/>
      <c r="W405" s="130"/>
      <c r="X405" s="130"/>
      <c r="Y405" s="130"/>
    </row>
    <row r="406" spans="1:26" x14ac:dyDescent="0.5">
      <c r="A406" s="216"/>
      <c r="B406" s="340"/>
      <c r="C406" s="337">
        <v>44390</v>
      </c>
      <c r="D406" s="335"/>
      <c r="E406" s="336"/>
      <c r="F406" s="335"/>
      <c r="G406" s="336"/>
      <c r="H406" s="336"/>
      <c r="I406" s="336"/>
      <c r="J406" s="336"/>
      <c r="K406" s="336"/>
      <c r="L406" s="336"/>
      <c r="M406" s="336"/>
      <c r="N406" s="336"/>
      <c r="O406" s="336"/>
      <c r="P406" s="336"/>
      <c r="Q406" s="336"/>
      <c r="R406" s="336"/>
      <c r="S406" s="336"/>
      <c r="T406" s="336"/>
      <c r="U406" s="339"/>
      <c r="W406" s="130"/>
      <c r="X406" s="130"/>
      <c r="Y406" s="130"/>
    </row>
    <row r="407" spans="1:26" x14ac:dyDescent="0.5">
      <c r="A407" s="213"/>
      <c r="B407" s="340"/>
      <c r="C407" s="338" t="s">
        <v>388</v>
      </c>
      <c r="D407" s="335"/>
      <c r="E407" s="336"/>
      <c r="F407" s="335"/>
      <c r="G407" s="336"/>
      <c r="H407" s="336"/>
      <c r="I407" s="336"/>
      <c r="J407" s="336"/>
      <c r="K407" s="336"/>
      <c r="L407" s="336"/>
      <c r="M407" s="336"/>
      <c r="N407" s="336"/>
      <c r="O407" s="336"/>
      <c r="P407" s="336"/>
      <c r="Q407" s="336"/>
      <c r="R407" s="336"/>
      <c r="S407" s="336"/>
      <c r="T407" s="336"/>
      <c r="U407" s="339"/>
      <c r="W407" s="130"/>
      <c r="X407" s="130"/>
      <c r="Y407" s="130"/>
    </row>
    <row r="408" spans="1:26" x14ac:dyDescent="0.5">
      <c r="A408" s="213"/>
      <c r="B408" s="340"/>
      <c r="C408" s="335" t="s">
        <v>389</v>
      </c>
      <c r="D408" s="335"/>
      <c r="E408" s="336"/>
      <c r="F408" s="335"/>
      <c r="G408" s="336"/>
      <c r="H408" s="336"/>
      <c r="I408" s="336"/>
      <c r="J408" s="336"/>
      <c r="K408" s="336"/>
      <c r="L408" s="336"/>
      <c r="M408" s="336"/>
      <c r="N408" s="336"/>
      <c r="O408" s="336"/>
      <c r="P408" s="336"/>
      <c r="Q408" s="336"/>
      <c r="R408" s="336"/>
      <c r="S408" s="336"/>
      <c r="T408" s="336"/>
      <c r="U408" s="339"/>
    </row>
    <row r="409" spans="1:26" x14ac:dyDescent="0.5">
      <c r="A409" s="213"/>
      <c r="B409" s="340"/>
      <c r="C409" s="335" t="s">
        <v>390</v>
      </c>
      <c r="D409" s="335"/>
      <c r="E409" s="336"/>
      <c r="F409" s="335"/>
      <c r="G409" s="336"/>
      <c r="H409" s="336"/>
      <c r="I409" s="336"/>
      <c r="J409" s="336"/>
      <c r="K409" s="336"/>
      <c r="L409" s="336"/>
      <c r="M409" s="336"/>
      <c r="N409" s="336"/>
      <c r="O409" s="336"/>
      <c r="P409" s="336"/>
      <c r="Q409" s="336"/>
      <c r="R409" s="336"/>
      <c r="S409" s="336"/>
      <c r="T409" s="336"/>
      <c r="U409" s="339"/>
    </row>
    <row r="410" spans="1:26" x14ac:dyDescent="0.5">
      <c r="A410" s="213"/>
      <c r="B410" s="340"/>
      <c r="C410" s="337">
        <v>44392</v>
      </c>
      <c r="D410" s="335"/>
      <c r="E410" s="336"/>
      <c r="F410" s="335"/>
      <c r="G410" s="336"/>
      <c r="H410" s="336"/>
      <c r="I410" s="336"/>
      <c r="J410" s="336"/>
      <c r="K410" s="336"/>
      <c r="L410" s="336"/>
      <c r="M410" s="336"/>
      <c r="N410" s="336"/>
      <c r="O410" s="336"/>
      <c r="P410" s="336"/>
      <c r="Q410" s="336"/>
      <c r="R410" s="336"/>
      <c r="S410" s="336"/>
      <c r="T410" s="336"/>
      <c r="U410" s="339"/>
    </row>
    <row r="411" spans="1:26" x14ac:dyDescent="0.5">
      <c r="A411" s="213"/>
      <c r="B411" s="340"/>
      <c r="C411" s="335" t="s">
        <v>392</v>
      </c>
      <c r="D411" s="335"/>
      <c r="E411" s="336"/>
      <c r="F411" s="335"/>
      <c r="G411" s="336"/>
      <c r="H411" s="336"/>
      <c r="I411" s="336"/>
      <c r="J411" s="336"/>
      <c r="K411" s="336"/>
      <c r="L411" s="336"/>
      <c r="M411" s="336"/>
      <c r="N411" s="336"/>
      <c r="O411" s="336"/>
      <c r="P411" s="336"/>
      <c r="Q411" s="336"/>
      <c r="R411" s="336"/>
      <c r="S411" s="336"/>
      <c r="T411" s="336"/>
      <c r="U411" s="339"/>
    </row>
    <row r="412" spans="1:26" x14ac:dyDescent="0.5">
      <c r="A412" s="213"/>
      <c r="B412" s="340"/>
      <c r="C412" s="337">
        <v>44396</v>
      </c>
      <c r="D412" s="335"/>
      <c r="E412" s="336"/>
      <c r="F412" s="335"/>
      <c r="G412" s="336"/>
      <c r="H412" s="336"/>
      <c r="I412" s="336"/>
      <c r="J412" s="336"/>
      <c r="K412" s="336"/>
      <c r="L412" s="336"/>
      <c r="M412" s="336"/>
      <c r="N412" s="336"/>
      <c r="O412" s="336"/>
      <c r="P412" s="336"/>
      <c r="Q412" s="336"/>
      <c r="R412" s="336"/>
      <c r="S412" s="336"/>
      <c r="T412" s="336"/>
      <c r="U412" s="339"/>
    </row>
    <row r="413" spans="1:26" x14ac:dyDescent="0.5">
      <c r="A413" s="213"/>
      <c r="B413" s="340"/>
      <c r="C413" s="335" t="s">
        <v>395</v>
      </c>
      <c r="D413" s="335"/>
      <c r="E413" s="336"/>
      <c r="F413" s="335"/>
      <c r="G413" s="336"/>
      <c r="H413" s="336"/>
      <c r="I413" s="336"/>
      <c r="J413" s="336"/>
      <c r="K413" s="336"/>
      <c r="L413" s="336"/>
      <c r="M413" s="336"/>
      <c r="N413" s="336"/>
      <c r="O413" s="336"/>
      <c r="P413" s="336"/>
      <c r="Q413" s="336"/>
      <c r="R413" s="336"/>
      <c r="S413" s="336"/>
      <c r="T413" s="336"/>
      <c r="U413" s="339"/>
    </row>
    <row r="414" spans="1:26" x14ac:dyDescent="0.5">
      <c r="A414" s="213"/>
      <c r="B414" s="340"/>
      <c r="C414" s="337">
        <v>44397</v>
      </c>
      <c r="D414" s="335"/>
      <c r="E414" s="336"/>
      <c r="F414" s="335"/>
      <c r="G414" s="336"/>
      <c r="H414" s="336"/>
      <c r="I414" s="336"/>
      <c r="J414" s="336"/>
      <c r="K414" s="336"/>
      <c r="L414" s="336"/>
      <c r="M414" s="336"/>
      <c r="N414" s="336"/>
      <c r="O414" s="336"/>
      <c r="P414" s="336"/>
      <c r="Q414" s="336"/>
      <c r="R414" s="336"/>
      <c r="S414" s="336"/>
      <c r="T414" s="336"/>
      <c r="U414" s="339"/>
    </row>
    <row r="415" spans="1:26" x14ac:dyDescent="0.5">
      <c r="A415" s="213"/>
      <c r="B415" s="340"/>
      <c r="C415" s="335" t="s">
        <v>406</v>
      </c>
      <c r="D415" s="335"/>
      <c r="E415" s="336"/>
      <c r="F415" s="335"/>
      <c r="G415" s="336"/>
      <c r="H415" s="336"/>
      <c r="I415" s="336"/>
      <c r="J415" s="336"/>
      <c r="K415" s="336"/>
      <c r="L415" s="336"/>
      <c r="M415" s="336"/>
      <c r="N415" s="336"/>
      <c r="O415" s="336"/>
      <c r="P415" s="336"/>
      <c r="Q415" s="336"/>
      <c r="R415" s="336"/>
      <c r="S415" s="336"/>
      <c r="T415" s="336"/>
      <c r="U415" s="339"/>
    </row>
    <row r="416" spans="1:26" x14ac:dyDescent="0.5">
      <c r="A416" s="213"/>
      <c r="B416" s="340"/>
      <c r="C416" s="335" t="s">
        <v>404</v>
      </c>
      <c r="D416" s="335"/>
      <c r="E416" s="336"/>
      <c r="F416" s="335"/>
      <c r="G416" s="336"/>
      <c r="H416" s="336"/>
      <c r="I416" s="336"/>
      <c r="J416" s="336"/>
      <c r="K416" s="336"/>
      <c r="L416" s="336"/>
      <c r="M416" s="336"/>
      <c r="N416" s="336"/>
      <c r="O416" s="336"/>
      <c r="P416" s="336"/>
      <c r="Q416" s="336"/>
      <c r="R416" s="336"/>
      <c r="S416" s="336"/>
      <c r="T416" s="336"/>
      <c r="U416" s="339"/>
    </row>
    <row r="417" spans="1:21" x14ac:dyDescent="0.5">
      <c r="A417" s="213"/>
      <c r="B417" s="340"/>
      <c r="C417" s="335" t="s">
        <v>405</v>
      </c>
      <c r="D417" s="335"/>
      <c r="E417" s="336"/>
      <c r="F417" s="335"/>
      <c r="G417" s="336"/>
      <c r="H417" s="336"/>
      <c r="I417" s="336"/>
      <c r="J417" s="336"/>
      <c r="K417" s="336"/>
      <c r="L417" s="336"/>
      <c r="M417" s="336"/>
      <c r="N417" s="336"/>
      <c r="O417" s="336"/>
      <c r="P417" s="336"/>
      <c r="Q417" s="336"/>
      <c r="R417" s="336"/>
      <c r="S417" s="336"/>
      <c r="T417" s="336"/>
      <c r="U417" s="339"/>
    </row>
    <row r="418" spans="1:21" x14ac:dyDescent="0.5">
      <c r="A418" s="213"/>
      <c r="B418" s="340"/>
      <c r="C418" s="335"/>
      <c r="D418" s="335"/>
      <c r="E418" s="336"/>
      <c r="F418" s="335"/>
      <c r="G418" s="336"/>
      <c r="H418" s="336"/>
      <c r="I418" s="336"/>
      <c r="J418" s="336"/>
      <c r="K418" s="336"/>
      <c r="L418" s="336"/>
      <c r="M418" s="336"/>
      <c r="N418" s="336"/>
      <c r="O418" s="336"/>
      <c r="P418" s="336"/>
      <c r="Q418" s="336"/>
      <c r="R418" s="336"/>
      <c r="S418" s="336"/>
      <c r="T418" s="336"/>
      <c r="U418" s="339"/>
    </row>
    <row r="419" spans="1:21" x14ac:dyDescent="0.5">
      <c r="A419" s="213"/>
      <c r="B419" s="340"/>
      <c r="C419" s="335"/>
      <c r="D419" s="335"/>
      <c r="E419" s="336"/>
      <c r="F419" s="335"/>
      <c r="G419" s="336"/>
      <c r="H419" s="336"/>
      <c r="I419" s="336"/>
      <c r="J419" s="336"/>
      <c r="K419" s="336"/>
      <c r="L419" s="336"/>
      <c r="M419" s="336"/>
      <c r="N419" s="336"/>
      <c r="O419" s="336"/>
      <c r="P419" s="336"/>
      <c r="Q419" s="336"/>
      <c r="R419" s="336"/>
      <c r="S419" s="336"/>
      <c r="T419" s="336"/>
      <c r="U419" s="339"/>
    </row>
    <row r="420" spans="1:21" x14ac:dyDescent="0.5">
      <c r="A420" s="213"/>
      <c r="B420" s="340"/>
      <c r="C420" s="335"/>
      <c r="D420" s="335"/>
      <c r="E420" s="336"/>
      <c r="F420" s="335"/>
      <c r="G420" s="336"/>
      <c r="H420" s="336"/>
      <c r="I420" s="336"/>
      <c r="J420" s="336"/>
      <c r="K420" s="336"/>
      <c r="L420" s="336"/>
      <c r="M420" s="336"/>
      <c r="N420" s="336"/>
      <c r="O420" s="336"/>
      <c r="P420" s="336"/>
      <c r="Q420" s="336"/>
      <c r="R420" s="336"/>
      <c r="S420" s="336"/>
      <c r="T420" s="336"/>
      <c r="U420" s="339"/>
    </row>
    <row r="421" spans="1:21" x14ac:dyDescent="0.5">
      <c r="A421" s="213"/>
      <c r="B421" s="340"/>
      <c r="C421" s="335"/>
      <c r="D421" s="335"/>
      <c r="E421" s="336"/>
      <c r="F421" s="335"/>
      <c r="G421" s="336"/>
      <c r="H421" s="336"/>
      <c r="I421" s="336"/>
      <c r="J421" s="336"/>
      <c r="K421" s="336"/>
      <c r="L421" s="336"/>
      <c r="M421" s="336"/>
      <c r="N421" s="336"/>
      <c r="O421" s="336"/>
      <c r="P421" s="336"/>
      <c r="Q421" s="336"/>
      <c r="R421" s="336"/>
      <c r="S421" s="336"/>
      <c r="T421" s="336"/>
      <c r="U421" s="339"/>
    </row>
    <row r="422" spans="1:21" x14ac:dyDescent="0.5">
      <c r="A422" s="213"/>
      <c r="B422" s="340"/>
      <c r="C422" s="335"/>
      <c r="D422" s="335"/>
      <c r="E422" s="336"/>
      <c r="F422" s="335"/>
      <c r="G422" s="336"/>
      <c r="H422" s="336"/>
      <c r="I422" s="336"/>
      <c r="J422" s="336"/>
      <c r="K422" s="336"/>
      <c r="L422" s="336"/>
      <c r="M422" s="336"/>
      <c r="N422" s="336"/>
      <c r="O422" s="336"/>
      <c r="P422" s="336"/>
      <c r="Q422" s="336"/>
      <c r="R422" s="336"/>
      <c r="S422" s="336"/>
      <c r="T422" s="336"/>
      <c r="U422" s="339"/>
    </row>
    <row r="423" spans="1:21" x14ac:dyDescent="0.5">
      <c r="A423" s="213"/>
      <c r="B423" s="340"/>
      <c r="C423" s="335"/>
      <c r="D423" s="335"/>
      <c r="E423" s="336"/>
      <c r="F423" s="335"/>
      <c r="G423" s="336"/>
      <c r="H423" s="336"/>
      <c r="I423" s="336"/>
      <c r="J423" s="336"/>
      <c r="K423" s="336"/>
      <c r="L423" s="336"/>
      <c r="M423" s="336"/>
      <c r="N423" s="336"/>
      <c r="O423" s="336"/>
      <c r="P423" s="336"/>
      <c r="Q423" s="336"/>
      <c r="R423" s="336"/>
      <c r="S423" s="336"/>
      <c r="T423" s="336"/>
      <c r="U423" s="339"/>
    </row>
    <row r="424" spans="1:21" x14ac:dyDescent="0.5">
      <c r="A424" s="213"/>
      <c r="B424" s="340"/>
      <c r="C424" s="335"/>
      <c r="D424" s="335"/>
      <c r="E424" s="336"/>
      <c r="F424" s="335"/>
      <c r="G424" s="336"/>
      <c r="H424" s="336"/>
      <c r="I424" s="336"/>
      <c r="J424" s="336"/>
      <c r="K424" s="336"/>
      <c r="L424" s="336"/>
      <c r="M424" s="336"/>
      <c r="N424" s="336"/>
      <c r="O424" s="336"/>
      <c r="P424" s="336"/>
      <c r="Q424" s="336"/>
      <c r="R424" s="336"/>
      <c r="S424" s="336"/>
      <c r="T424" s="336"/>
      <c r="U424" s="339"/>
    </row>
    <row r="425" spans="1:21" x14ac:dyDescent="0.5">
      <c r="A425" s="213"/>
      <c r="B425" s="340"/>
      <c r="C425" s="335"/>
      <c r="D425" s="335"/>
      <c r="E425" s="336"/>
      <c r="F425" s="335"/>
      <c r="G425" s="336"/>
      <c r="H425" s="336"/>
      <c r="I425" s="336"/>
      <c r="J425" s="336"/>
      <c r="K425" s="336"/>
      <c r="L425" s="336"/>
      <c r="M425" s="336"/>
      <c r="N425" s="336"/>
      <c r="O425" s="336"/>
      <c r="P425" s="336"/>
      <c r="Q425" s="336"/>
      <c r="R425" s="336"/>
      <c r="S425" s="336"/>
      <c r="T425" s="336"/>
      <c r="U425" s="339"/>
    </row>
    <row r="426" spans="1:21" x14ac:dyDescent="0.5">
      <c r="A426" s="213"/>
      <c r="B426" s="340"/>
      <c r="C426" s="335"/>
      <c r="D426" s="335"/>
      <c r="E426" s="336"/>
      <c r="F426" s="335"/>
      <c r="G426" s="336"/>
      <c r="H426" s="336"/>
      <c r="I426" s="336"/>
      <c r="J426" s="336"/>
      <c r="K426" s="336"/>
      <c r="L426" s="336"/>
      <c r="M426" s="336"/>
      <c r="N426" s="336"/>
      <c r="O426" s="336"/>
      <c r="P426" s="336"/>
      <c r="Q426" s="336"/>
      <c r="R426" s="336"/>
      <c r="S426" s="336"/>
      <c r="T426" s="336"/>
      <c r="U426" s="339"/>
    </row>
    <row r="427" spans="1:21" x14ac:dyDescent="0.5">
      <c r="A427" s="213"/>
      <c r="B427" s="340"/>
      <c r="C427" s="337"/>
      <c r="D427" s="335"/>
      <c r="E427" s="336"/>
      <c r="F427" s="335"/>
      <c r="G427" s="336"/>
      <c r="H427" s="336"/>
      <c r="I427" s="336"/>
      <c r="J427" s="336"/>
      <c r="K427" s="336"/>
      <c r="L427" s="336"/>
      <c r="M427" s="336"/>
      <c r="N427" s="336"/>
      <c r="O427" s="336"/>
      <c r="P427" s="336"/>
      <c r="Q427" s="336"/>
      <c r="R427" s="336"/>
      <c r="S427" s="336"/>
      <c r="T427" s="336"/>
      <c r="U427" s="339"/>
    </row>
    <row r="428" spans="1:21" x14ac:dyDescent="0.5">
      <c r="A428" s="213"/>
      <c r="B428" s="340"/>
      <c r="C428" s="335"/>
      <c r="D428" s="335"/>
      <c r="E428" s="336"/>
      <c r="F428" s="335"/>
      <c r="G428" s="336"/>
      <c r="H428" s="336"/>
      <c r="I428" s="336"/>
      <c r="J428" s="336"/>
      <c r="K428" s="336"/>
      <c r="L428" s="336"/>
      <c r="M428" s="336"/>
      <c r="N428" s="336"/>
      <c r="O428" s="336"/>
      <c r="P428" s="336"/>
      <c r="Q428" s="336"/>
      <c r="R428" s="336"/>
      <c r="S428" s="336"/>
      <c r="T428" s="336"/>
      <c r="U428" s="339"/>
    </row>
    <row r="429" spans="1:21" x14ac:dyDescent="0.5">
      <c r="A429" s="213"/>
      <c r="B429" s="340"/>
      <c r="C429" s="335"/>
      <c r="D429" s="335"/>
      <c r="E429" s="336"/>
      <c r="F429" s="335"/>
      <c r="G429" s="336"/>
      <c r="H429" s="336"/>
      <c r="I429" s="336"/>
      <c r="J429" s="336"/>
      <c r="K429" s="336"/>
      <c r="L429" s="336"/>
      <c r="M429" s="336"/>
      <c r="N429" s="336"/>
      <c r="O429" s="336"/>
      <c r="P429" s="336"/>
      <c r="Q429" s="336"/>
      <c r="R429" s="336"/>
      <c r="S429" s="336"/>
      <c r="T429" s="336"/>
      <c r="U429" s="339"/>
    </row>
    <row r="430" spans="1:21" x14ac:dyDescent="0.5">
      <c r="A430" s="213"/>
      <c r="B430" s="333"/>
      <c r="C430" s="335"/>
      <c r="D430" s="335"/>
      <c r="E430" s="336"/>
      <c r="F430" s="335"/>
      <c r="G430" s="336"/>
      <c r="H430" s="336"/>
      <c r="I430" s="336"/>
      <c r="J430" s="336"/>
      <c r="K430" s="336"/>
      <c r="L430" s="336"/>
      <c r="M430" s="336"/>
      <c r="N430" s="336"/>
      <c r="O430" s="336"/>
      <c r="P430" s="336"/>
      <c r="Q430" s="336"/>
      <c r="R430" s="336"/>
      <c r="S430" s="336"/>
      <c r="T430" s="336"/>
      <c r="U430" s="339"/>
    </row>
    <row r="431" spans="1:21" x14ac:dyDescent="0.5">
      <c r="A431" s="213"/>
      <c r="B431" s="333"/>
      <c r="C431" s="335"/>
      <c r="D431" s="335"/>
      <c r="E431" s="336"/>
      <c r="F431" s="335"/>
      <c r="G431" s="336"/>
      <c r="H431" s="336"/>
      <c r="I431" s="336"/>
      <c r="J431" s="336"/>
      <c r="K431" s="336"/>
      <c r="L431" s="336"/>
      <c r="M431" s="336"/>
      <c r="N431" s="336"/>
      <c r="O431" s="336"/>
      <c r="P431" s="336"/>
      <c r="Q431" s="336"/>
      <c r="R431" s="336"/>
      <c r="S431" s="336"/>
      <c r="T431" s="336"/>
      <c r="U431" s="339"/>
    </row>
    <row r="432" spans="1:21" x14ac:dyDescent="0.5">
      <c r="A432" s="213"/>
      <c r="B432" s="333"/>
      <c r="C432" s="335"/>
      <c r="D432" s="335"/>
      <c r="E432" s="336"/>
      <c r="F432" s="335"/>
      <c r="G432" s="336"/>
      <c r="H432" s="336"/>
      <c r="I432" s="336"/>
      <c r="J432" s="336"/>
      <c r="K432" s="336"/>
      <c r="L432" s="336"/>
      <c r="M432" s="336"/>
      <c r="N432" s="336"/>
      <c r="O432" s="336"/>
      <c r="P432" s="336"/>
      <c r="Q432" s="336"/>
      <c r="R432" s="336"/>
      <c r="S432" s="336"/>
      <c r="T432" s="336"/>
      <c r="U432" s="339"/>
    </row>
    <row r="433" spans="1:21" x14ac:dyDescent="0.5">
      <c r="A433" s="225"/>
      <c r="B433" s="341"/>
      <c r="C433" s="337"/>
      <c r="D433" s="342"/>
      <c r="E433" s="339"/>
      <c r="F433" s="342"/>
      <c r="G433" s="339"/>
      <c r="H433" s="339"/>
      <c r="I433" s="339"/>
      <c r="J433" s="339"/>
      <c r="K433" s="339"/>
      <c r="L433" s="339"/>
      <c r="M433" s="339"/>
      <c r="N433" s="339"/>
      <c r="O433" s="339"/>
      <c r="P433" s="339"/>
      <c r="Q433" s="339"/>
      <c r="R433" s="339"/>
      <c r="S433" s="339"/>
      <c r="T433" s="339"/>
      <c r="U433" s="339"/>
    </row>
    <row r="434" spans="1:21" x14ac:dyDescent="0.5">
      <c r="A434" s="225"/>
      <c r="B434" s="341"/>
      <c r="C434" s="342"/>
      <c r="D434" s="342"/>
      <c r="E434" s="339"/>
      <c r="F434" s="342"/>
      <c r="G434" s="339"/>
      <c r="H434" s="339"/>
      <c r="I434" s="339"/>
      <c r="J434" s="339"/>
      <c r="K434" s="339"/>
      <c r="L434" s="339"/>
      <c r="M434" s="339"/>
      <c r="N434" s="339"/>
      <c r="O434" s="339"/>
      <c r="P434" s="339"/>
      <c r="Q434" s="339"/>
      <c r="R434" s="339"/>
      <c r="S434" s="339"/>
      <c r="T434" s="339"/>
      <c r="U434" s="339"/>
    </row>
    <row r="435" spans="1:21" x14ac:dyDescent="0.5">
      <c r="A435" s="225"/>
      <c r="B435" s="341"/>
      <c r="C435" s="342"/>
      <c r="D435" s="342"/>
      <c r="E435" s="339"/>
      <c r="F435" s="342"/>
      <c r="G435" s="339"/>
      <c r="H435" s="339"/>
      <c r="I435" s="339"/>
      <c r="J435" s="339"/>
      <c r="K435" s="339"/>
      <c r="L435" s="339"/>
      <c r="M435" s="339"/>
      <c r="N435" s="339"/>
      <c r="O435" s="339"/>
      <c r="P435" s="339"/>
      <c r="Q435" s="339"/>
      <c r="R435" s="339"/>
      <c r="S435" s="339"/>
      <c r="T435" s="339"/>
      <c r="U435" s="339"/>
    </row>
    <row r="436" spans="1:21" x14ac:dyDescent="0.5">
      <c r="A436" s="225"/>
      <c r="B436" s="341"/>
      <c r="C436" s="342"/>
      <c r="D436" s="342"/>
      <c r="E436" s="339"/>
      <c r="F436" s="342"/>
      <c r="G436" s="339"/>
      <c r="H436" s="339"/>
      <c r="I436" s="339"/>
      <c r="J436" s="339"/>
      <c r="K436" s="339"/>
      <c r="L436" s="339"/>
      <c r="M436" s="339"/>
      <c r="N436" s="339"/>
      <c r="O436" s="339"/>
      <c r="P436" s="339"/>
      <c r="Q436" s="339"/>
      <c r="R436" s="339"/>
      <c r="S436" s="339"/>
      <c r="T436" s="339"/>
      <c r="U436" s="339"/>
    </row>
    <row r="437" spans="1:21" x14ac:dyDescent="0.5">
      <c r="A437" s="225"/>
      <c r="B437" s="341"/>
      <c r="C437" s="342"/>
      <c r="D437" s="342"/>
      <c r="E437" s="339"/>
      <c r="F437" s="342"/>
      <c r="G437" s="339"/>
      <c r="H437" s="339"/>
      <c r="I437" s="339"/>
      <c r="J437" s="339"/>
      <c r="K437" s="339"/>
      <c r="L437" s="339"/>
      <c r="M437" s="339"/>
      <c r="N437" s="339"/>
      <c r="O437" s="339"/>
      <c r="P437" s="339"/>
      <c r="Q437" s="339"/>
      <c r="R437" s="339"/>
      <c r="S437" s="339"/>
      <c r="T437" s="339"/>
      <c r="U437" s="339"/>
    </row>
    <row r="438" spans="1:21" x14ac:dyDescent="0.5">
      <c r="A438" s="225"/>
      <c r="B438" s="341"/>
      <c r="C438" s="337"/>
      <c r="D438" s="342"/>
      <c r="E438" s="339"/>
      <c r="F438" s="342"/>
      <c r="G438" s="339"/>
      <c r="H438" s="339"/>
      <c r="I438" s="339"/>
      <c r="J438" s="339"/>
      <c r="K438" s="339"/>
      <c r="L438" s="339"/>
      <c r="M438" s="339"/>
      <c r="N438" s="339"/>
      <c r="O438" s="339"/>
      <c r="P438" s="339"/>
      <c r="Q438" s="339"/>
      <c r="R438" s="339"/>
      <c r="S438" s="339"/>
      <c r="T438" s="339"/>
      <c r="U438" s="339"/>
    </row>
    <row r="439" spans="1:21" x14ac:dyDescent="0.5">
      <c r="A439" s="225"/>
      <c r="B439" s="340"/>
      <c r="C439" s="335"/>
      <c r="D439" s="342"/>
      <c r="E439" s="339"/>
      <c r="F439" s="342"/>
      <c r="G439" s="339"/>
      <c r="H439" s="339"/>
      <c r="I439" s="339"/>
      <c r="J439" s="339"/>
      <c r="K439" s="339"/>
      <c r="L439" s="339"/>
      <c r="M439" s="339"/>
      <c r="N439" s="339"/>
      <c r="O439" s="339"/>
      <c r="P439" s="339"/>
      <c r="Q439" s="339"/>
      <c r="R439" s="339"/>
      <c r="S439" s="339"/>
      <c r="T439" s="339"/>
      <c r="U439" s="339"/>
    </row>
    <row r="440" spans="1:21" x14ac:dyDescent="0.5">
      <c r="A440" s="225"/>
      <c r="B440" s="340"/>
      <c r="C440" s="335"/>
      <c r="D440" s="342"/>
      <c r="E440" s="339"/>
      <c r="F440" s="342"/>
      <c r="G440" s="339"/>
      <c r="H440" s="339"/>
      <c r="I440" s="339"/>
      <c r="J440" s="339"/>
      <c r="K440" s="339"/>
      <c r="L440" s="339"/>
      <c r="M440" s="339"/>
      <c r="N440" s="339"/>
      <c r="O440" s="339"/>
      <c r="P440" s="339"/>
      <c r="Q440" s="339"/>
      <c r="R440" s="339"/>
      <c r="S440" s="339"/>
      <c r="T440" s="339"/>
      <c r="U440" s="339"/>
    </row>
    <row r="441" spans="1:21" x14ac:dyDescent="0.5">
      <c r="A441" s="225"/>
      <c r="B441" s="341"/>
      <c r="C441" s="342"/>
      <c r="D441" s="342"/>
      <c r="E441" s="339"/>
      <c r="F441" s="342"/>
      <c r="G441" s="339"/>
      <c r="H441" s="339"/>
      <c r="I441" s="339"/>
      <c r="J441" s="339"/>
      <c r="K441" s="339"/>
      <c r="L441" s="339"/>
      <c r="M441" s="339"/>
      <c r="N441" s="339"/>
      <c r="O441" s="339"/>
      <c r="P441" s="339"/>
      <c r="Q441" s="339"/>
      <c r="R441" s="339"/>
      <c r="S441" s="339"/>
      <c r="T441" s="339"/>
      <c r="U441" s="339"/>
    </row>
    <row r="442" spans="1:21" x14ac:dyDescent="0.5">
      <c r="A442" s="225"/>
      <c r="B442" s="226"/>
      <c r="C442" s="128"/>
    </row>
    <row r="443" spans="1:21" x14ac:dyDescent="0.5">
      <c r="A443" s="225"/>
      <c r="B443" s="226"/>
      <c r="C443" s="128"/>
    </row>
    <row r="444" spans="1:21" x14ac:dyDescent="0.5">
      <c r="A444" s="225"/>
      <c r="B444" s="226"/>
      <c r="C444" s="128"/>
    </row>
    <row r="445" spans="1:21" x14ac:dyDescent="0.5">
      <c r="A445" s="225"/>
      <c r="B445" s="226"/>
      <c r="C445" s="128"/>
    </row>
    <row r="446" spans="1:21" x14ac:dyDescent="0.5">
      <c r="A446" s="225"/>
      <c r="B446" s="226"/>
      <c r="C446" s="128"/>
    </row>
    <row r="447" spans="1:21" x14ac:dyDescent="0.5">
      <c r="A447" s="225"/>
      <c r="B447" s="226"/>
      <c r="C447" s="128"/>
    </row>
    <row r="448" spans="1:21" x14ac:dyDescent="0.5">
      <c r="A448" s="225"/>
      <c r="B448" s="226"/>
      <c r="C448" s="128"/>
    </row>
    <row r="449" spans="1:3" x14ac:dyDescent="0.5">
      <c r="A449" s="225"/>
      <c r="B449" s="226"/>
      <c r="C449" s="128"/>
    </row>
    <row r="450" spans="1:3" x14ac:dyDescent="0.5">
      <c r="A450" s="225"/>
      <c r="B450" s="226"/>
      <c r="C450" s="128"/>
    </row>
    <row r="451" spans="1:3" x14ac:dyDescent="0.5">
      <c r="A451" s="225"/>
      <c r="B451" s="226"/>
      <c r="C451" s="128"/>
    </row>
    <row r="452" spans="1:3" x14ac:dyDescent="0.5">
      <c r="A452" s="225"/>
      <c r="B452" s="226"/>
      <c r="C452" s="128"/>
    </row>
    <row r="453" spans="1:3" x14ac:dyDescent="0.5">
      <c r="A453" s="225"/>
      <c r="B453" s="226"/>
      <c r="C453" s="128"/>
    </row>
    <row r="454" spans="1:3" x14ac:dyDescent="0.5">
      <c r="A454" s="225"/>
      <c r="B454" s="226"/>
      <c r="C454" s="128"/>
    </row>
    <row r="455" spans="1:3" x14ac:dyDescent="0.5">
      <c r="A455" s="225"/>
      <c r="B455" s="226"/>
      <c r="C455" s="128"/>
    </row>
    <row r="456" spans="1:3" x14ac:dyDescent="0.5">
      <c r="A456" s="225"/>
      <c r="B456" s="226"/>
      <c r="C456" s="128"/>
    </row>
    <row r="457" spans="1:3" x14ac:dyDescent="0.5">
      <c r="A457" s="225"/>
      <c r="B457" s="226"/>
      <c r="C457" s="128"/>
    </row>
    <row r="458" spans="1:3" x14ac:dyDescent="0.5">
      <c r="A458" s="225"/>
      <c r="B458" s="226"/>
      <c r="C458" s="128"/>
    </row>
    <row r="459" spans="1:3" x14ac:dyDescent="0.5">
      <c r="A459" s="225"/>
      <c r="B459" s="226"/>
      <c r="C459" s="128"/>
    </row>
    <row r="460" spans="1:3" x14ac:dyDescent="0.5">
      <c r="A460" s="225"/>
      <c r="B460" s="226"/>
      <c r="C460" s="128"/>
    </row>
    <row r="461" spans="1:3" x14ac:dyDescent="0.5">
      <c r="A461" s="225"/>
      <c r="B461" s="226"/>
      <c r="C461" s="128"/>
    </row>
    <row r="462" spans="1:3" x14ac:dyDescent="0.5">
      <c r="A462" s="225"/>
      <c r="B462" s="226"/>
      <c r="C462" s="128"/>
    </row>
    <row r="463" spans="1:3" x14ac:dyDescent="0.5">
      <c r="A463" s="225"/>
      <c r="B463" s="226"/>
      <c r="C463" s="128"/>
    </row>
  </sheetData>
  <autoFilter ref="A3:AH394"/>
  <mergeCells count="1">
    <mergeCell ref="B1:U1"/>
  </mergeCells>
  <phoneticPr fontId="0" type="noConversion"/>
  <printOptions horizontalCentered="1"/>
  <pageMargins left="0.19685039370078741" right="0" top="0.39370078740157483" bottom="0.59055118110236227" header="0" footer="0.19685039370078741"/>
  <pageSetup paperSize="9" scale="38" fitToHeight="10" orientation="portrait" errors="blank" horizontalDpi="4294967293" verticalDpi="4294967293" r:id="rId1"/>
  <headerFooter>
    <oddFooter>&amp;L&amp;"Consolas,Fett Kursiv"&amp;24&amp;U&amp;KC00000Stand: 20.7.2021&amp;C&amp;"Consolas,Fett"&amp;24&amp;U&amp;KC00000Zur Kenntnis genommen ÖSKB: xx.xx.2021&amp;R&amp;"Consolas,Fett"&amp;24&amp;U&amp;KC00000Seite &amp;P von &amp;N</oddFooter>
  </headerFooter>
  <rowBreaks count="5" manualBreakCount="5">
    <brk id="76" min="1" max="19" man="1"/>
    <brk id="145" min="1" max="19" man="1"/>
    <brk id="277" min="1" max="19" man="1"/>
    <brk id="354" min="1" max="19" man="1"/>
    <brk id="39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8"/>
  <sheetViews>
    <sheetView showGridLines="0" zoomScale="50" zoomScaleNormal="50" zoomScaleSheetLayoutView="50" workbookViewId="0">
      <selection sqref="A1:B1"/>
    </sheetView>
  </sheetViews>
  <sheetFormatPr baseColWidth="10" defaultColWidth="11.44140625" defaultRowHeight="30.6" x14ac:dyDescent="0.25"/>
  <cols>
    <col min="1" max="1" width="12.33203125" style="3" customWidth="1"/>
    <col min="2" max="2" width="11.44140625" style="6" customWidth="1"/>
    <col min="3" max="3" width="78.33203125" style="2" bestFit="1" customWidth="1"/>
    <col min="4" max="4" width="3.6640625" style="2" customWidth="1"/>
    <col min="5" max="5" width="24.109375" style="3" customWidth="1"/>
    <col min="6" max="6" width="9.44140625" style="4" customWidth="1"/>
    <col min="7" max="7" width="16.6640625" style="5" customWidth="1"/>
    <col min="8" max="12" width="23.5546875" style="6" customWidth="1"/>
    <col min="13" max="13" width="34.109375" style="7" customWidth="1"/>
    <col min="14" max="14" width="35.5546875" style="7" customWidth="1"/>
    <col min="15" max="15" width="26.88671875" style="9" customWidth="1"/>
    <col min="16" max="16" width="17.88671875" style="9" customWidth="1"/>
    <col min="17" max="17" width="10.44140625" style="10" customWidth="1"/>
    <col min="18" max="18" width="100.6640625" style="6" customWidth="1"/>
    <col min="19" max="19" width="5.6640625" style="6" customWidth="1"/>
    <col min="20" max="20" width="100.6640625" style="6" customWidth="1"/>
    <col min="21" max="21" width="15.33203125" style="20" customWidth="1"/>
    <col min="22" max="22" width="30.6640625" style="12" customWidth="1"/>
    <col min="23" max="23" width="18.6640625" style="6" customWidth="1"/>
    <col min="24" max="24" width="13.33203125" style="13" customWidth="1"/>
    <col min="25" max="16384" width="11.44140625" style="6"/>
  </cols>
  <sheetData>
    <row r="1" spans="1:22" ht="39.9" customHeight="1" x14ac:dyDescent="0.25">
      <c r="A1" s="355" t="s">
        <v>0</v>
      </c>
      <c r="B1" s="355"/>
      <c r="C1" s="1" t="s">
        <v>100</v>
      </c>
      <c r="U1" s="11"/>
    </row>
    <row r="2" spans="1:22" ht="39.9" customHeight="1" x14ac:dyDescent="0.25">
      <c r="B2" s="14">
        <f>+C16</f>
        <v>44720</v>
      </c>
      <c r="C2" s="15">
        <v>44447</v>
      </c>
      <c r="D2" s="21"/>
      <c r="E2" s="16" t="s">
        <v>107</v>
      </c>
      <c r="F2" s="17"/>
      <c r="G2" s="18"/>
    </row>
    <row r="3" spans="1:22" ht="39.9" customHeight="1" x14ac:dyDescent="0.25">
      <c r="B3" s="14">
        <f>+C16</f>
        <v>44720</v>
      </c>
      <c r="C3" s="15">
        <v>44454</v>
      </c>
      <c r="D3" s="15"/>
      <c r="E3" s="16" t="s">
        <v>103</v>
      </c>
      <c r="F3" s="17"/>
      <c r="G3" s="18"/>
      <c r="L3" s="13"/>
      <c r="M3" s="6"/>
      <c r="U3" s="11"/>
    </row>
    <row r="4" spans="1:22" ht="39.9" customHeight="1" x14ac:dyDescent="0.25">
      <c r="B4" s="14">
        <f>+C4</f>
        <v>44475</v>
      </c>
      <c r="C4" s="15">
        <v>44475</v>
      </c>
      <c r="D4" s="15"/>
      <c r="E4" s="16" t="s">
        <v>115</v>
      </c>
      <c r="F4" s="17"/>
      <c r="G4" s="18"/>
      <c r="M4" s="6"/>
      <c r="N4" s="6"/>
      <c r="O4" s="91"/>
      <c r="U4" s="11"/>
    </row>
    <row r="5" spans="1:22" ht="39.9" customHeight="1" x14ac:dyDescent="0.25">
      <c r="B5" s="14">
        <f>+C5</f>
        <v>44489</v>
      </c>
      <c r="C5" s="15">
        <v>44489</v>
      </c>
      <c r="E5" s="16" t="s">
        <v>101</v>
      </c>
      <c r="F5" s="17"/>
      <c r="G5" s="18"/>
      <c r="L5" s="13"/>
      <c r="M5" s="6"/>
      <c r="N5" s="284"/>
      <c r="O5" s="285"/>
      <c r="T5" s="285"/>
    </row>
    <row r="6" spans="1:22" ht="39.9" customHeight="1" x14ac:dyDescent="0.25">
      <c r="B6" s="14">
        <f>+C7</f>
        <v>44503</v>
      </c>
      <c r="C6" s="15">
        <v>44489</v>
      </c>
      <c r="D6" s="15"/>
      <c r="E6" s="16" t="s">
        <v>106</v>
      </c>
      <c r="F6" s="17"/>
      <c r="G6" s="18"/>
      <c r="J6" s="19"/>
      <c r="L6" s="13"/>
      <c r="M6" s="6"/>
      <c r="N6" s="6"/>
      <c r="O6" s="6"/>
      <c r="P6" s="6"/>
      <c r="U6" s="11"/>
      <c r="V6" s="104"/>
    </row>
    <row r="7" spans="1:22" ht="39.9" customHeight="1" x14ac:dyDescent="0.25">
      <c r="B7" s="14">
        <f>+C13</f>
        <v>44664</v>
      </c>
      <c r="C7" s="15">
        <v>44503</v>
      </c>
      <c r="D7" s="15"/>
      <c r="E7" s="16" t="s">
        <v>105</v>
      </c>
      <c r="F7" s="17"/>
      <c r="G7" s="18"/>
      <c r="L7" s="13"/>
      <c r="M7" s="6"/>
      <c r="N7" s="6"/>
      <c r="O7" s="6"/>
      <c r="P7" s="6"/>
      <c r="U7" s="11"/>
      <c r="V7" s="104"/>
    </row>
    <row r="8" spans="1:22" ht="39.9" customHeight="1" x14ac:dyDescent="0.25">
      <c r="B8" s="14">
        <f>+C8</f>
        <v>44538</v>
      </c>
      <c r="C8" s="15">
        <v>44538</v>
      </c>
      <c r="E8" s="16" t="s">
        <v>102</v>
      </c>
      <c r="F8" s="17"/>
      <c r="G8" s="18"/>
      <c r="H8" s="19"/>
      <c r="I8" s="19"/>
      <c r="O8" s="91"/>
    </row>
    <row r="9" spans="1:22" ht="39.9" customHeight="1" x14ac:dyDescent="0.25">
      <c r="B9" s="14">
        <f>+C15</f>
        <v>44671</v>
      </c>
      <c r="C9" s="15">
        <v>44587</v>
      </c>
      <c r="D9" s="15"/>
      <c r="E9" s="16" t="s">
        <v>104</v>
      </c>
      <c r="F9" s="17"/>
      <c r="G9" s="18"/>
      <c r="O9" s="91"/>
      <c r="T9" s="285"/>
    </row>
    <row r="10" spans="1:22" ht="39.9" customHeight="1" x14ac:dyDescent="0.25">
      <c r="B10" s="14">
        <f>+C6</f>
        <v>44489</v>
      </c>
      <c r="C10" s="15">
        <v>44587</v>
      </c>
      <c r="D10" s="21"/>
      <c r="E10" s="16" t="s">
        <v>108</v>
      </c>
      <c r="F10" s="17"/>
      <c r="G10" s="18"/>
      <c r="H10" s="19"/>
      <c r="I10" s="19"/>
      <c r="J10" s="19"/>
      <c r="O10" s="91"/>
      <c r="T10" s="285"/>
    </row>
    <row r="11" spans="1:22" ht="39.9" customHeight="1" x14ac:dyDescent="0.25">
      <c r="B11" s="14">
        <f>+C2</f>
        <v>44447</v>
      </c>
      <c r="C11" s="15">
        <v>44608</v>
      </c>
      <c r="D11" s="6"/>
      <c r="E11" s="16" t="s">
        <v>109</v>
      </c>
      <c r="F11" s="17"/>
      <c r="G11" s="18"/>
      <c r="M11" s="284"/>
      <c r="N11" s="284"/>
      <c r="O11" s="285"/>
    </row>
    <row r="12" spans="1:22" ht="39.9" customHeight="1" x14ac:dyDescent="0.25">
      <c r="B12" s="14">
        <f>+C11</f>
        <v>44608</v>
      </c>
      <c r="C12" s="15">
        <v>44650</v>
      </c>
      <c r="D12" s="15"/>
      <c r="E12" s="16" t="s">
        <v>110</v>
      </c>
      <c r="F12" s="17"/>
      <c r="G12" s="18"/>
      <c r="M12" s="284"/>
      <c r="N12" s="284"/>
      <c r="O12" s="285"/>
      <c r="T12" s="285"/>
    </row>
    <row r="13" spans="1:22" ht="39.9" customHeight="1" x14ac:dyDescent="0.25">
      <c r="B13" s="14">
        <f>+C13</f>
        <v>44664</v>
      </c>
      <c r="C13" s="15">
        <v>44664</v>
      </c>
      <c r="D13" s="15"/>
      <c r="E13" s="16" t="s">
        <v>113</v>
      </c>
      <c r="F13" s="17"/>
      <c r="G13" s="18"/>
      <c r="M13" s="6"/>
      <c r="N13" s="6"/>
      <c r="O13" s="91"/>
      <c r="T13" s="285"/>
    </row>
    <row r="14" spans="1:22" ht="39.9" customHeight="1" x14ac:dyDescent="0.25">
      <c r="B14" s="14">
        <f>+C14</f>
        <v>44671</v>
      </c>
      <c r="C14" s="15">
        <v>44671</v>
      </c>
      <c r="D14" s="15"/>
      <c r="E14" s="16" t="s">
        <v>114</v>
      </c>
      <c r="F14" s="17"/>
      <c r="G14" s="18"/>
      <c r="O14" s="92"/>
      <c r="P14" s="19"/>
      <c r="T14" s="285"/>
    </row>
    <row r="15" spans="1:22" ht="39.9" customHeight="1" x14ac:dyDescent="0.25">
      <c r="B15" s="14" t="s">
        <v>111</v>
      </c>
      <c r="C15" s="15">
        <v>44671</v>
      </c>
      <c r="D15" s="15"/>
      <c r="E15" s="16" t="s">
        <v>112</v>
      </c>
      <c r="F15" s="17"/>
      <c r="G15" s="18"/>
      <c r="K15" s="19"/>
      <c r="L15" s="19"/>
      <c r="M15" s="19"/>
      <c r="N15" s="6"/>
      <c r="O15" s="91"/>
      <c r="T15" s="285"/>
    </row>
    <row r="16" spans="1:22" ht="39.9" customHeight="1" x14ac:dyDescent="0.25">
      <c r="B16" s="14">
        <f>+C3</f>
        <v>44454</v>
      </c>
      <c r="C16" s="15">
        <v>44720</v>
      </c>
      <c r="D16" s="6"/>
      <c r="E16" s="16" t="s">
        <v>278</v>
      </c>
      <c r="F16" s="17"/>
      <c r="G16" s="18"/>
      <c r="M16" s="19"/>
      <c r="N16" s="6"/>
      <c r="O16" s="91"/>
      <c r="P16" s="22"/>
      <c r="R16" s="22"/>
      <c r="S16" s="22"/>
      <c r="T16" s="285"/>
    </row>
    <row r="17" spans="2:23" ht="39.9" customHeight="1" x14ac:dyDescent="0.25">
      <c r="B17" s="3"/>
      <c r="C17" s="15"/>
      <c r="D17" s="15"/>
      <c r="E17" s="16"/>
      <c r="F17" s="17"/>
      <c r="G17" s="18"/>
      <c r="M17" s="19"/>
      <c r="N17" s="6"/>
      <c r="O17" s="91"/>
      <c r="T17" s="285"/>
    </row>
    <row r="18" spans="2:23" ht="30.9" customHeight="1" x14ac:dyDescent="0.25">
      <c r="C18" s="1" t="s">
        <v>116</v>
      </c>
      <c r="L18" s="3"/>
      <c r="M18" s="1" t="s">
        <v>117</v>
      </c>
      <c r="N18" s="1" t="s">
        <v>4</v>
      </c>
      <c r="O18" s="1" t="s">
        <v>118</v>
      </c>
      <c r="P18" s="1" t="s">
        <v>0</v>
      </c>
      <c r="R18" s="320" t="s">
        <v>300</v>
      </c>
      <c r="S18" s="321"/>
      <c r="T18" s="320" t="s">
        <v>301</v>
      </c>
      <c r="W18" s="23"/>
    </row>
    <row r="19" spans="2:23" ht="30.9" customHeight="1" x14ac:dyDescent="0.25">
      <c r="B19" s="14">
        <f t="shared" ref="B19:B30" si="0">+C19</f>
        <v>44480</v>
      </c>
      <c r="C19" s="21">
        <v>44480</v>
      </c>
      <c r="D19" s="21"/>
      <c r="E19" s="3" t="s">
        <v>7</v>
      </c>
      <c r="F19" s="4" t="s">
        <v>119</v>
      </c>
      <c r="G19" s="284">
        <v>1</v>
      </c>
      <c r="H19" s="3" t="s">
        <v>28</v>
      </c>
      <c r="I19" s="3"/>
      <c r="J19" s="3" t="s">
        <v>36</v>
      </c>
      <c r="K19" s="3" t="s">
        <v>38</v>
      </c>
      <c r="L19" s="3" t="s">
        <v>39</v>
      </c>
      <c r="M19" s="7" t="s">
        <v>34</v>
      </c>
      <c r="N19" s="7">
        <v>0.79166666666666663</v>
      </c>
      <c r="O19" s="9" t="s">
        <v>120</v>
      </c>
      <c r="P19" s="24" t="s">
        <v>28</v>
      </c>
      <c r="R19" s="319"/>
      <c r="S19" s="319"/>
      <c r="W19" s="25"/>
    </row>
    <row r="20" spans="2:23" ht="30.9" customHeight="1" x14ac:dyDescent="0.25">
      <c r="B20" s="14">
        <f t="shared" ref="B20" si="1">+C20</f>
        <v>44480</v>
      </c>
      <c r="C20" s="21">
        <v>44480</v>
      </c>
      <c r="D20" s="21"/>
      <c r="E20" s="3" t="s">
        <v>7</v>
      </c>
      <c r="F20" s="4" t="s">
        <v>119</v>
      </c>
      <c r="G20" s="284">
        <v>1</v>
      </c>
      <c r="H20" s="3"/>
      <c r="I20" s="3" t="s">
        <v>35</v>
      </c>
      <c r="J20" s="3"/>
      <c r="K20" s="3"/>
      <c r="L20" s="3"/>
      <c r="M20" s="7" t="s">
        <v>42</v>
      </c>
      <c r="N20" s="7">
        <v>0.79166666666666663</v>
      </c>
      <c r="O20" s="9" t="s">
        <v>97</v>
      </c>
      <c r="P20" s="27">
        <f>COUNTIF($H$19:$L$31, "DA1")</f>
        <v>6</v>
      </c>
      <c r="T20" s="6" t="s">
        <v>303</v>
      </c>
      <c r="W20" s="25"/>
    </row>
    <row r="21" spans="2:23" ht="30.9" customHeight="1" x14ac:dyDescent="0.25">
      <c r="B21" s="14">
        <f t="shared" ref="B21" si="2">+C21</f>
        <v>44515</v>
      </c>
      <c r="C21" s="21">
        <v>44515</v>
      </c>
      <c r="D21" s="21"/>
      <c r="E21" s="3" t="s">
        <v>7</v>
      </c>
      <c r="F21" s="4" t="s">
        <v>119</v>
      </c>
      <c r="G21" s="284">
        <v>2</v>
      </c>
      <c r="H21" s="3" t="s">
        <v>28</v>
      </c>
      <c r="I21" s="3" t="s">
        <v>35</v>
      </c>
      <c r="J21" s="3"/>
      <c r="K21" s="3" t="s">
        <v>38</v>
      </c>
      <c r="L21" s="3" t="s">
        <v>39</v>
      </c>
      <c r="M21" s="7" t="s">
        <v>34</v>
      </c>
      <c r="N21" s="7">
        <v>0.79166666666666663</v>
      </c>
      <c r="O21" s="9" t="s">
        <v>120</v>
      </c>
      <c r="P21" s="24" t="s">
        <v>35</v>
      </c>
      <c r="R21" s="319"/>
      <c r="S21" s="319"/>
      <c r="T21" s="322" t="s">
        <v>305</v>
      </c>
    </row>
    <row r="22" spans="2:23" ht="30.9" customHeight="1" x14ac:dyDescent="0.25">
      <c r="B22" s="14">
        <f t="shared" si="0"/>
        <v>44515</v>
      </c>
      <c r="C22" s="21">
        <v>44515</v>
      </c>
      <c r="D22" s="21"/>
      <c r="E22" s="3" t="s">
        <v>7</v>
      </c>
      <c r="F22" s="4" t="s">
        <v>119</v>
      </c>
      <c r="G22" s="284">
        <v>2</v>
      </c>
      <c r="H22" s="3"/>
      <c r="I22" s="3"/>
      <c r="J22" s="3" t="s">
        <v>36</v>
      </c>
      <c r="K22" s="3"/>
      <c r="L22" s="3"/>
      <c r="M22" s="7" t="s">
        <v>42</v>
      </c>
      <c r="N22" s="7">
        <v>0.79166666666666663</v>
      </c>
      <c r="O22" s="9" t="s">
        <v>97</v>
      </c>
      <c r="P22" s="27">
        <f>COUNTIF($H$19:$L$31, "H1A")</f>
        <v>7</v>
      </c>
      <c r="W22" s="13"/>
    </row>
    <row r="23" spans="2:23" ht="30.9" customHeight="1" x14ac:dyDescent="0.25">
      <c r="B23" s="14">
        <f t="shared" si="0"/>
        <v>44543</v>
      </c>
      <c r="C23" s="21">
        <v>44543</v>
      </c>
      <c r="D23" s="21"/>
      <c r="E23" s="3" t="s">
        <v>7</v>
      </c>
      <c r="F23" s="4" t="s">
        <v>119</v>
      </c>
      <c r="G23" s="332">
        <v>3</v>
      </c>
      <c r="H23" s="3"/>
      <c r="I23" s="3" t="s">
        <v>35</v>
      </c>
      <c r="J23" s="3" t="s">
        <v>36</v>
      </c>
      <c r="K23" s="3"/>
      <c r="L23" s="227"/>
      <c r="M23" s="7" t="s">
        <v>34</v>
      </c>
      <c r="N23" s="7">
        <v>0.79166666666666663</v>
      </c>
      <c r="O23" s="9" t="s">
        <v>120</v>
      </c>
      <c r="P23" s="24" t="s">
        <v>36</v>
      </c>
      <c r="T23" s="6" t="s">
        <v>302</v>
      </c>
      <c r="W23" s="13"/>
    </row>
    <row r="24" spans="2:23" ht="30.9" customHeight="1" x14ac:dyDescent="0.25">
      <c r="B24" s="14">
        <f t="shared" si="0"/>
        <v>44543</v>
      </c>
      <c r="C24" s="21">
        <v>44543</v>
      </c>
      <c r="D24" s="21"/>
      <c r="E24" s="3" t="s">
        <v>7</v>
      </c>
      <c r="F24" s="4" t="s">
        <v>119</v>
      </c>
      <c r="G24" s="284">
        <v>3</v>
      </c>
      <c r="H24" s="3" t="s">
        <v>28</v>
      </c>
      <c r="I24" s="3"/>
      <c r="J24" s="3"/>
      <c r="K24" s="3"/>
      <c r="L24" s="227" t="s">
        <v>39</v>
      </c>
      <c r="M24" s="7" t="s">
        <v>42</v>
      </c>
      <c r="N24" s="7">
        <v>0.79166666666666663</v>
      </c>
      <c r="O24" s="9" t="s">
        <v>97</v>
      </c>
      <c r="P24" s="27">
        <f>COUNTIF($H$19:$L$31, "H1B")</f>
        <v>7</v>
      </c>
      <c r="T24" s="322" t="s">
        <v>312</v>
      </c>
    </row>
    <row r="25" spans="2:23" ht="30.9" customHeight="1" x14ac:dyDescent="0.25">
      <c r="B25" s="14">
        <f t="shared" si="0"/>
        <v>44585</v>
      </c>
      <c r="C25" s="21">
        <v>44585</v>
      </c>
      <c r="D25" s="21"/>
      <c r="E25" s="3" t="s">
        <v>7</v>
      </c>
      <c r="F25" s="4" t="s">
        <v>119</v>
      </c>
      <c r="G25" s="332">
        <v>4</v>
      </c>
      <c r="H25" s="3" t="s">
        <v>28</v>
      </c>
      <c r="I25" s="3" t="s">
        <v>35</v>
      </c>
      <c r="J25" s="3" t="s">
        <v>36</v>
      </c>
      <c r="K25" s="3"/>
      <c r="L25" s="3" t="s">
        <v>39</v>
      </c>
      <c r="M25" s="7" t="s">
        <v>34</v>
      </c>
      <c r="N25" s="7">
        <v>0.79166666666666663</v>
      </c>
      <c r="O25" s="9" t="s">
        <v>120</v>
      </c>
      <c r="P25" s="24" t="s">
        <v>38</v>
      </c>
      <c r="R25" s="319"/>
      <c r="S25" s="319"/>
    </row>
    <row r="26" spans="2:23" ht="30.9" customHeight="1" x14ac:dyDescent="0.25">
      <c r="B26" s="14">
        <f t="shared" ref="B26" si="3">+C26</f>
        <v>44585</v>
      </c>
      <c r="C26" s="21">
        <v>44585</v>
      </c>
      <c r="D26" s="21"/>
      <c r="E26" s="3" t="s">
        <v>7</v>
      </c>
      <c r="F26" s="4" t="s">
        <v>119</v>
      </c>
      <c r="G26" s="310">
        <v>3</v>
      </c>
      <c r="H26" s="3"/>
      <c r="I26" s="3"/>
      <c r="J26" s="3"/>
      <c r="K26" s="3" t="s">
        <v>38</v>
      </c>
      <c r="L26" s="3"/>
      <c r="M26" s="7" t="s">
        <v>42</v>
      </c>
      <c r="N26" s="7">
        <v>0.79166666666666663</v>
      </c>
      <c r="O26" s="9" t="s">
        <v>97</v>
      </c>
      <c r="P26" s="27">
        <f>COUNTIF($H$19:$L$31, "H2A")</f>
        <v>5</v>
      </c>
    </row>
    <row r="27" spans="2:23" ht="30.9" customHeight="1" x14ac:dyDescent="0.25">
      <c r="B27" s="14">
        <f t="shared" ref="B27" si="4">+C27</f>
        <v>44613</v>
      </c>
      <c r="C27" s="21">
        <v>44613</v>
      </c>
      <c r="D27" s="21"/>
      <c r="E27" s="3" t="s">
        <v>7</v>
      </c>
      <c r="F27" s="4" t="s">
        <v>119</v>
      </c>
      <c r="G27" s="284">
        <v>5</v>
      </c>
      <c r="H27" s="3"/>
      <c r="I27" s="3" t="s">
        <v>35</v>
      </c>
      <c r="J27" s="3" t="s">
        <v>36</v>
      </c>
      <c r="K27" s="3"/>
      <c r="L27" s="227"/>
      <c r="M27" s="7" t="s">
        <v>34</v>
      </c>
      <c r="N27" s="7">
        <v>0.79166666666666663</v>
      </c>
      <c r="O27" s="9" t="s">
        <v>120</v>
      </c>
      <c r="P27" s="24" t="s">
        <v>39</v>
      </c>
    </row>
    <row r="28" spans="2:23" ht="30.9" customHeight="1" x14ac:dyDescent="0.25">
      <c r="B28" s="14">
        <f t="shared" si="0"/>
        <v>44641</v>
      </c>
      <c r="C28" s="21">
        <v>44641</v>
      </c>
      <c r="D28" s="21"/>
      <c r="E28" s="3" t="s">
        <v>7</v>
      </c>
      <c r="F28" s="4" t="s">
        <v>119</v>
      </c>
      <c r="G28" s="344" t="s">
        <v>340</v>
      </c>
      <c r="H28" s="3"/>
      <c r="I28" s="3" t="s">
        <v>35</v>
      </c>
      <c r="J28" s="3" t="s">
        <v>36</v>
      </c>
      <c r="K28" s="3" t="s">
        <v>38</v>
      </c>
      <c r="L28" s="227"/>
      <c r="M28" s="7" t="s">
        <v>34</v>
      </c>
      <c r="N28" s="7">
        <v>0.79166666666666663</v>
      </c>
      <c r="O28" s="9" t="s">
        <v>120</v>
      </c>
      <c r="P28" s="27">
        <f>COUNTIF($H$19:$L$31, "H2B")</f>
        <v>6</v>
      </c>
      <c r="R28" s="319"/>
      <c r="S28" s="319"/>
    </row>
    <row r="29" spans="2:23" ht="30.9" customHeight="1" x14ac:dyDescent="0.25">
      <c r="B29" s="14">
        <f t="shared" ref="B29" si="5">+C29</f>
        <v>44641</v>
      </c>
      <c r="C29" s="21">
        <v>44641</v>
      </c>
      <c r="D29" s="21"/>
      <c r="E29" s="3" t="s">
        <v>7</v>
      </c>
      <c r="F29" s="4" t="s">
        <v>119</v>
      </c>
      <c r="G29" s="284">
        <v>5</v>
      </c>
      <c r="H29" s="3" t="s">
        <v>28</v>
      </c>
      <c r="I29" s="3"/>
      <c r="J29" s="3"/>
      <c r="K29" s="3"/>
      <c r="L29" s="227" t="s">
        <v>39</v>
      </c>
      <c r="M29" s="7" t="s">
        <v>42</v>
      </c>
      <c r="N29" s="7">
        <v>0.79166666666666663</v>
      </c>
      <c r="O29" s="9" t="s">
        <v>97</v>
      </c>
      <c r="P29" s="24"/>
    </row>
    <row r="30" spans="2:23" ht="30.9" customHeight="1" x14ac:dyDescent="0.25">
      <c r="B30" s="14">
        <f t="shared" si="0"/>
        <v>44711</v>
      </c>
      <c r="C30" s="21">
        <v>44711</v>
      </c>
      <c r="D30" s="21"/>
      <c r="E30" s="3" t="s">
        <v>7</v>
      </c>
      <c r="F30" s="4" t="s">
        <v>119</v>
      </c>
      <c r="G30" s="284" t="s">
        <v>339</v>
      </c>
      <c r="H30" s="3"/>
      <c r="I30" s="3" t="s">
        <v>35</v>
      </c>
      <c r="J30" s="3" t="s">
        <v>36</v>
      </c>
      <c r="K30" s="3" t="s">
        <v>38</v>
      </c>
      <c r="L30" s="3"/>
      <c r="M30" s="7" t="s">
        <v>34</v>
      </c>
      <c r="N30" s="7">
        <v>0.79166666666666663</v>
      </c>
      <c r="O30" s="9" t="s">
        <v>120</v>
      </c>
      <c r="P30" s="27"/>
      <c r="V30" s="9"/>
    </row>
    <row r="31" spans="2:23" ht="30.9" customHeight="1" x14ac:dyDescent="0.25">
      <c r="B31" s="14">
        <f t="shared" ref="B31" si="6">+C31</f>
        <v>44711</v>
      </c>
      <c r="C31" s="21">
        <v>44711</v>
      </c>
      <c r="D31" s="21"/>
      <c r="E31" s="3" t="s">
        <v>7</v>
      </c>
      <c r="F31" s="4" t="s">
        <v>119</v>
      </c>
      <c r="G31" s="300">
        <v>6</v>
      </c>
      <c r="H31" s="3" t="s">
        <v>28</v>
      </c>
      <c r="I31" s="3"/>
      <c r="J31" s="3"/>
      <c r="K31" s="3"/>
      <c r="L31" s="3" t="s">
        <v>39</v>
      </c>
      <c r="M31" s="7" t="s">
        <v>42</v>
      </c>
      <c r="N31" s="7">
        <v>0.79166666666666663</v>
      </c>
      <c r="O31" s="9" t="s">
        <v>97</v>
      </c>
      <c r="P31" s="27"/>
    </row>
    <row r="32" spans="2:23" ht="30.9" customHeight="1" x14ac:dyDescent="0.25">
      <c r="C32" s="1" t="s">
        <v>96</v>
      </c>
      <c r="H32" s="3"/>
      <c r="I32" s="3"/>
      <c r="J32" s="3"/>
      <c r="K32" s="3"/>
      <c r="L32" s="3"/>
      <c r="M32" s="1" t="s">
        <v>117</v>
      </c>
      <c r="N32" s="1" t="s">
        <v>4</v>
      </c>
      <c r="O32" s="1" t="s">
        <v>118</v>
      </c>
      <c r="P32" s="1" t="s">
        <v>0</v>
      </c>
      <c r="R32" s="320" t="s">
        <v>300</v>
      </c>
      <c r="S32" s="321"/>
      <c r="T32" s="320" t="s">
        <v>301</v>
      </c>
      <c r="W32" s="23"/>
    </row>
    <row r="33" spans="2:23" ht="30.9" customHeight="1" x14ac:dyDescent="0.25">
      <c r="B33" s="14">
        <f t="shared" ref="B33:B47" si="7">+C33</f>
        <v>44471</v>
      </c>
      <c r="C33" s="21">
        <v>44471</v>
      </c>
      <c r="D33" s="21"/>
      <c r="E33" s="3" t="s">
        <v>40</v>
      </c>
      <c r="F33" s="4" t="s">
        <v>119</v>
      </c>
      <c r="G33" s="284">
        <v>1</v>
      </c>
      <c r="H33" s="3" t="s">
        <v>43</v>
      </c>
      <c r="I33" s="3"/>
      <c r="J33" s="3"/>
      <c r="K33" s="3"/>
      <c r="L33" s="3"/>
      <c r="M33" s="7" t="s">
        <v>34</v>
      </c>
      <c r="N33" s="7">
        <v>0.375</v>
      </c>
      <c r="O33" s="9" t="s">
        <v>124</v>
      </c>
      <c r="P33" s="8" t="s">
        <v>43</v>
      </c>
      <c r="W33" s="25"/>
    </row>
    <row r="34" spans="2:23" ht="30.9" customHeight="1" x14ac:dyDescent="0.25">
      <c r="B34" s="14">
        <f t="shared" si="7"/>
        <v>44471</v>
      </c>
      <c r="C34" s="21">
        <v>44471</v>
      </c>
      <c r="D34" s="21"/>
      <c r="E34" s="3" t="s">
        <v>40</v>
      </c>
      <c r="F34" s="4" t="s">
        <v>119</v>
      </c>
      <c r="G34" s="284">
        <v>1</v>
      </c>
      <c r="H34" s="3"/>
      <c r="I34" s="3" t="s">
        <v>44</v>
      </c>
      <c r="J34" s="3"/>
      <c r="K34" s="3"/>
      <c r="L34" s="3"/>
      <c r="M34" s="7" t="s">
        <v>42</v>
      </c>
      <c r="N34" s="8" t="s">
        <v>123</v>
      </c>
      <c r="O34" s="9" t="s">
        <v>124</v>
      </c>
      <c r="P34" s="27">
        <f>COUNTIF($H$33:$L$44, "MT1")</f>
        <v>7</v>
      </c>
      <c r="R34" s="319"/>
      <c r="T34" s="6" t="s">
        <v>304</v>
      </c>
      <c r="W34" s="13"/>
    </row>
    <row r="35" spans="2:23" ht="30.9" customHeight="1" x14ac:dyDescent="0.25">
      <c r="B35" s="14">
        <f t="shared" si="7"/>
        <v>44499</v>
      </c>
      <c r="C35" s="21">
        <v>44499</v>
      </c>
      <c r="D35" s="21"/>
      <c r="E35" s="3" t="s">
        <v>40</v>
      </c>
      <c r="F35" s="4" t="s">
        <v>119</v>
      </c>
      <c r="G35" s="284">
        <v>2</v>
      </c>
      <c r="H35" s="3"/>
      <c r="I35" s="3" t="s">
        <v>44</v>
      </c>
      <c r="J35" s="3"/>
      <c r="K35" s="3"/>
      <c r="L35" s="3"/>
      <c r="M35" s="7" t="s">
        <v>34</v>
      </c>
      <c r="N35" s="7">
        <v>0.375</v>
      </c>
      <c r="O35" s="9" t="s">
        <v>124</v>
      </c>
      <c r="P35" s="8" t="s">
        <v>44</v>
      </c>
      <c r="R35" s="319"/>
      <c r="T35" s="322" t="s">
        <v>305</v>
      </c>
      <c r="W35" s="13"/>
    </row>
    <row r="36" spans="2:23" ht="30.9" customHeight="1" x14ac:dyDescent="0.25">
      <c r="B36" s="14">
        <f t="shared" si="7"/>
        <v>44499</v>
      </c>
      <c r="C36" s="21">
        <v>44499</v>
      </c>
      <c r="D36" s="21"/>
      <c r="E36" s="3" t="s">
        <v>40</v>
      </c>
      <c r="F36" s="4" t="s">
        <v>119</v>
      </c>
      <c r="G36" s="284">
        <v>2</v>
      </c>
      <c r="H36" s="3" t="s">
        <v>43</v>
      </c>
      <c r="I36" s="3"/>
      <c r="J36" s="3"/>
      <c r="K36" s="3"/>
      <c r="L36" s="3"/>
      <c r="M36" s="7" t="s">
        <v>42</v>
      </c>
      <c r="N36" s="8" t="s">
        <v>123</v>
      </c>
      <c r="O36" s="9" t="s">
        <v>124</v>
      </c>
      <c r="P36" s="27">
        <f>COUNTIF($H$33:$L$44, "MT2")</f>
        <v>5</v>
      </c>
      <c r="W36" s="13"/>
    </row>
    <row r="37" spans="2:23" ht="30.9" customHeight="1" x14ac:dyDescent="0.25">
      <c r="B37" s="14">
        <f t="shared" si="7"/>
        <v>44527</v>
      </c>
      <c r="C37" s="21">
        <v>44527</v>
      </c>
      <c r="D37" s="21"/>
      <c r="E37" s="3" t="s">
        <v>40</v>
      </c>
      <c r="F37" s="4" t="s">
        <v>119</v>
      </c>
      <c r="G37" s="284">
        <v>3</v>
      </c>
      <c r="H37" s="3" t="s">
        <v>43</v>
      </c>
      <c r="I37" s="3"/>
      <c r="J37" s="3"/>
      <c r="K37" s="3"/>
      <c r="L37" s="227"/>
      <c r="M37" s="7" t="s">
        <v>34</v>
      </c>
      <c r="N37" s="7">
        <v>0.375</v>
      </c>
      <c r="O37" s="9" t="s">
        <v>124</v>
      </c>
      <c r="P37" s="24" t="s">
        <v>45</v>
      </c>
      <c r="W37" s="28"/>
    </row>
    <row r="38" spans="2:23" ht="30.9" customHeight="1" x14ac:dyDescent="0.25">
      <c r="B38" s="14">
        <f t="shared" si="7"/>
        <v>44527</v>
      </c>
      <c r="C38" s="21">
        <v>44527</v>
      </c>
      <c r="D38" s="21"/>
      <c r="E38" s="3" t="s">
        <v>40</v>
      </c>
      <c r="F38" s="4" t="s">
        <v>119</v>
      </c>
      <c r="G38" s="284">
        <v>3</v>
      </c>
      <c r="H38" s="3"/>
      <c r="I38" s="3" t="s">
        <v>44</v>
      </c>
      <c r="J38" s="3"/>
      <c r="K38" s="3"/>
      <c r="L38" s="3"/>
      <c r="M38" s="7" t="s">
        <v>42</v>
      </c>
      <c r="N38" s="8" t="s">
        <v>123</v>
      </c>
      <c r="O38" s="9" t="s">
        <v>124</v>
      </c>
      <c r="P38" s="27">
        <f>COUNTIF($H$34:$L$41, "MT3")</f>
        <v>0</v>
      </c>
      <c r="R38" s="319"/>
    </row>
    <row r="39" spans="2:23" ht="30.9" customHeight="1" x14ac:dyDescent="0.25">
      <c r="B39" s="14">
        <f t="shared" si="7"/>
        <v>44548</v>
      </c>
      <c r="C39" s="21">
        <v>44548</v>
      </c>
      <c r="D39" s="21"/>
      <c r="E39" s="3" t="s">
        <v>40</v>
      </c>
      <c r="F39" s="4" t="s">
        <v>119</v>
      </c>
      <c r="G39" s="284">
        <v>4</v>
      </c>
      <c r="H39" s="3" t="s">
        <v>43</v>
      </c>
      <c r="I39" s="3"/>
      <c r="J39" s="3"/>
      <c r="K39" s="3"/>
      <c r="L39" s="227"/>
      <c r="M39" s="7" t="s">
        <v>42</v>
      </c>
      <c r="N39" s="8" t="s">
        <v>123</v>
      </c>
      <c r="O39" s="9" t="s">
        <v>124</v>
      </c>
      <c r="P39" s="24"/>
    </row>
    <row r="40" spans="2:23" ht="30.9" customHeight="1" x14ac:dyDescent="0.25">
      <c r="B40" s="14">
        <f t="shared" si="7"/>
        <v>44583</v>
      </c>
      <c r="C40" s="21">
        <v>44583</v>
      </c>
      <c r="D40" s="21"/>
      <c r="E40" s="3" t="s">
        <v>40</v>
      </c>
      <c r="F40" s="4" t="s">
        <v>119</v>
      </c>
      <c r="G40" s="284">
        <v>5</v>
      </c>
      <c r="H40" s="3" t="s">
        <v>43</v>
      </c>
      <c r="I40" s="3"/>
      <c r="J40" s="3"/>
      <c r="K40" s="3"/>
      <c r="L40" s="3"/>
      <c r="M40" s="7" t="s">
        <v>34</v>
      </c>
      <c r="N40" s="7">
        <v>0.375</v>
      </c>
      <c r="O40" s="9" t="s">
        <v>124</v>
      </c>
      <c r="P40" s="24"/>
    </row>
    <row r="41" spans="2:23" ht="30.9" customHeight="1" x14ac:dyDescent="0.25">
      <c r="B41" s="14">
        <f t="shared" si="7"/>
        <v>44618</v>
      </c>
      <c r="C41" s="21">
        <v>44618</v>
      </c>
      <c r="D41" s="21"/>
      <c r="E41" s="3" t="s">
        <v>40</v>
      </c>
      <c r="F41" s="4" t="s">
        <v>119</v>
      </c>
      <c r="G41" s="284">
        <v>4</v>
      </c>
      <c r="H41" s="3"/>
      <c r="I41" s="3" t="s">
        <v>44</v>
      </c>
      <c r="J41" s="3"/>
      <c r="K41" s="3"/>
      <c r="L41" s="3"/>
      <c r="M41" s="7" t="s">
        <v>34</v>
      </c>
      <c r="N41" s="7">
        <v>0.375</v>
      </c>
      <c r="O41" s="9" t="s">
        <v>124</v>
      </c>
      <c r="P41" s="24"/>
      <c r="R41" s="319"/>
    </row>
    <row r="42" spans="2:23" ht="30.9" customHeight="1" x14ac:dyDescent="0.25">
      <c r="B42" s="14">
        <f t="shared" si="7"/>
        <v>44618</v>
      </c>
      <c r="C42" s="21">
        <v>44618</v>
      </c>
      <c r="D42" s="21"/>
      <c r="E42" s="3" t="s">
        <v>40</v>
      </c>
      <c r="F42" s="4" t="s">
        <v>119</v>
      </c>
      <c r="G42" s="284">
        <v>6</v>
      </c>
      <c r="H42" s="3" t="s">
        <v>43</v>
      </c>
      <c r="I42" s="3"/>
      <c r="J42" s="3"/>
      <c r="K42" s="3"/>
      <c r="L42" s="227"/>
      <c r="M42" s="7" t="s">
        <v>42</v>
      </c>
      <c r="N42" s="8" t="s">
        <v>123</v>
      </c>
      <c r="O42" s="9" t="s">
        <v>124</v>
      </c>
      <c r="P42" s="24"/>
    </row>
    <row r="43" spans="2:23" ht="30.9" customHeight="1" x14ac:dyDescent="0.25">
      <c r="B43" s="14">
        <f t="shared" si="7"/>
        <v>44660</v>
      </c>
      <c r="C43" s="21">
        <v>44660</v>
      </c>
      <c r="D43" s="21"/>
      <c r="E43" s="3" t="s">
        <v>40</v>
      </c>
      <c r="F43" s="4" t="s">
        <v>119</v>
      </c>
      <c r="G43" s="284">
        <v>7</v>
      </c>
      <c r="H43" s="3" t="s">
        <v>43</v>
      </c>
      <c r="I43" s="3"/>
      <c r="J43" s="3"/>
      <c r="K43" s="3"/>
      <c r="L43" s="3"/>
      <c r="M43" s="7" t="s">
        <v>34</v>
      </c>
      <c r="N43" s="7">
        <v>0.375</v>
      </c>
      <c r="O43" s="9" t="s">
        <v>124</v>
      </c>
      <c r="P43" s="24"/>
    </row>
    <row r="44" spans="2:23" ht="30.9" customHeight="1" x14ac:dyDescent="0.25">
      <c r="B44" s="14">
        <f t="shared" si="7"/>
        <v>44660</v>
      </c>
      <c r="C44" s="21">
        <v>44660</v>
      </c>
      <c r="D44" s="21"/>
      <c r="E44" s="3" t="s">
        <v>40</v>
      </c>
      <c r="F44" s="4" t="s">
        <v>119</v>
      </c>
      <c r="G44" s="284">
        <v>5</v>
      </c>
      <c r="H44" s="3"/>
      <c r="I44" s="3" t="s">
        <v>44</v>
      </c>
      <c r="J44" s="3"/>
      <c r="K44" s="3"/>
      <c r="L44" s="227"/>
      <c r="M44" s="7" t="s">
        <v>42</v>
      </c>
      <c r="N44" s="8" t="s">
        <v>123</v>
      </c>
      <c r="O44" s="9" t="s">
        <v>124</v>
      </c>
      <c r="P44" s="24"/>
      <c r="R44" s="319"/>
    </row>
    <row r="45" spans="2:23" ht="30.9" customHeight="1" x14ac:dyDescent="0.25">
      <c r="B45" s="14">
        <f t="shared" si="7"/>
        <v>44674</v>
      </c>
      <c r="C45" s="21">
        <v>44674</v>
      </c>
      <c r="D45" s="21"/>
      <c r="E45" s="109" t="s">
        <v>125</v>
      </c>
      <c r="F45" s="109"/>
      <c r="G45" s="110"/>
      <c r="H45" s="111"/>
      <c r="I45" s="111"/>
      <c r="J45" s="111"/>
      <c r="M45" s="7" t="s">
        <v>42</v>
      </c>
      <c r="N45" s="8" t="s">
        <v>123</v>
      </c>
      <c r="O45" s="9" t="s">
        <v>124</v>
      </c>
      <c r="P45" s="24"/>
    </row>
    <row r="46" spans="2:23" ht="30.9" customHeight="1" x14ac:dyDescent="0.25">
      <c r="B46" s="14">
        <f t="shared" si="7"/>
        <v>44737</v>
      </c>
      <c r="C46" s="21">
        <v>44737</v>
      </c>
      <c r="D46" s="21"/>
      <c r="E46" s="109" t="s">
        <v>126</v>
      </c>
      <c r="F46" s="109"/>
      <c r="G46" s="110"/>
      <c r="H46" s="41"/>
      <c r="I46" s="41"/>
      <c r="J46" s="41"/>
      <c r="L46" s="26"/>
      <c r="M46" s="7" t="s">
        <v>23</v>
      </c>
      <c r="P46" s="24"/>
    </row>
    <row r="47" spans="2:23" ht="30.9" customHeight="1" x14ac:dyDescent="0.25">
      <c r="B47" s="14">
        <f t="shared" si="7"/>
        <v>44738</v>
      </c>
      <c r="C47" s="21">
        <v>44738</v>
      </c>
      <c r="D47" s="21"/>
      <c r="E47" s="109" t="s">
        <v>126</v>
      </c>
      <c r="F47" s="109"/>
      <c r="G47" s="110"/>
      <c r="H47" s="41"/>
      <c r="I47" s="41"/>
      <c r="J47" s="41"/>
      <c r="L47" s="26"/>
      <c r="M47" s="7" t="s">
        <v>23</v>
      </c>
      <c r="P47" s="24"/>
    </row>
    <row r="48" spans="2:23" ht="30.9" customHeight="1" x14ac:dyDescent="0.25">
      <c r="B48" s="3" t="s">
        <v>121</v>
      </c>
      <c r="C48" s="21" t="s">
        <v>122</v>
      </c>
      <c r="D48" s="21"/>
      <c r="E48" s="6"/>
      <c r="F48" s="6"/>
      <c r="G48" s="6"/>
      <c r="M48" s="6"/>
      <c r="N48" s="6"/>
      <c r="O48" s="91"/>
    </row>
    <row r="49" spans="2:23" ht="30.9" customHeight="1" x14ac:dyDescent="0.25">
      <c r="C49" s="1" t="s">
        <v>127</v>
      </c>
      <c r="M49" s="1" t="s">
        <v>117</v>
      </c>
      <c r="N49" s="1" t="s">
        <v>4</v>
      </c>
      <c r="O49" s="1" t="s">
        <v>118</v>
      </c>
      <c r="P49" s="1" t="s">
        <v>0</v>
      </c>
      <c r="R49" s="320" t="s">
        <v>300</v>
      </c>
      <c r="S49" s="321"/>
      <c r="T49" s="320" t="s">
        <v>301</v>
      </c>
      <c r="W49" s="23"/>
    </row>
    <row r="50" spans="2:23" ht="30.9" customHeight="1" x14ac:dyDescent="0.25">
      <c r="B50" s="14">
        <f t="shared" ref="B50:B67" si="8">+C50</f>
        <v>44479</v>
      </c>
      <c r="C50" s="21">
        <v>44479</v>
      </c>
      <c r="D50" s="21"/>
      <c r="E50" s="3" t="s">
        <v>7</v>
      </c>
      <c r="F50" s="4" t="s">
        <v>119</v>
      </c>
      <c r="G50" s="284">
        <v>1</v>
      </c>
      <c r="H50" s="3" t="s">
        <v>21</v>
      </c>
      <c r="I50" s="3" t="s">
        <v>24</v>
      </c>
      <c r="J50" s="3"/>
      <c r="K50" s="3"/>
      <c r="L50" s="3"/>
      <c r="M50" s="7" t="s">
        <v>34</v>
      </c>
      <c r="N50" s="7">
        <v>0.41666666666666669</v>
      </c>
      <c r="O50" s="9" t="s">
        <v>196</v>
      </c>
      <c r="P50" s="24" t="s">
        <v>21</v>
      </c>
      <c r="R50" s="319" t="s">
        <v>306</v>
      </c>
      <c r="W50" s="25"/>
    </row>
    <row r="51" spans="2:23" ht="30.9" customHeight="1" x14ac:dyDescent="0.25">
      <c r="B51" s="14">
        <f t="shared" si="8"/>
        <v>44479</v>
      </c>
      <c r="C51" s="21">
        <v>44479</v>
      </c>
      <c r="D51" s="21"/>
      <c r="E51" s="3" t="s">
        <v>7</v>
      </c>
      <c r="F51" s="4" t="s">
        <v>119</v>
      </c>
      <c r="G51" s="284">
        <v>1</v>
      </c>
      <c r="H51" s="3"/>
      <c r="I51" s="3"/>
      <c r="J51" s="3" t="s">
        <v>26</v>
      </c>
      <c r="K51" s="3"/>
      <c r="L51" s="227"/>
      <c r="M51" s="7" t="s">
        <v>42</v>
      </c>
      <c r="N51" s="7">
        <v>0.41666666666666669</v>
      </c>
      <c r="O51" s="9" t="s">
        <v>97</v>
      </c>
      <c r="P51" s="27">
        <f>COUNTIF($H$50:$L$63, "WLD")</f>
        <v>7</v>
      </c>
      <c r="T51" s="6" t="s">
        <v>311</v>
      </c>
      <c r="W51" s="25"/>
    </row>
    <row r="52" spans="2:23" ht="30.9" customHeight="1" x14ac:dyDescent="0.25">
      <c r="B52" s="14">
        <f t="shared" si="8"/>
        <v>44514</v>
      </c>
      <c r="C52" s="21">
        <v>44514</v>
      </c>
      <c r="D52" s="21"/>
      <c r="E52" s="3" t="s">
        <v>7</v>
      </c>
      <c r="F52" s="4" t="s">
        <v>119</v>
      </c>
      <c r="G52" s="284">
        <v>2</v>
      </c>
      <c r="H52" s="3" t="s">
        <v>21</v>
      </c>
      <c r="I52" s="3"/>
      <c r="J52" s="3" t="s">
        <v>26</v>
      </c>
      <c r="K52" s="3"/>
      <c r="L52" s="3"/>
      <c r="M52" s="7" t="s">
        <v>34</v>
      </c>
      <c r="N52" s="7">
        <v>0.41666666666666669</v>
      </c>
      <c r="O52" s="9" t="s">
        <v>196</v>
      </c>
      <c r="P52" s="24" t="s">
        <v>24</v>
      </c>
      <c r="R52" s="319" t="s">
        <v>341</v>
      </c>
      <c r="T52" s="322" t="s">
        <v>312</v>
      </c>
      <c r="W52" s="13"/>
    </row>
    <row r="53" spans="2:23" ht="30.9" customHeight="1" x14ac:dyDescent="0.25">
      <c r="B53" s="14">
        <f t="shared" si="8"/>
        <v>44514</v>
      </c>
      <c r="C53" s="21">
        <v>44514</v>
      </c>
      <c r="D53" s="21"/>
      <c r="E53" s="3" t="s">
        <v>7</v>
      </c>
      <c r="F53" s="4" t="s">
        <v>119</v>
      </c>
      <c r="G53" s="284">
        <v>2</v>
      </c>
      <c r="H53" s="3"/>
      <c r="I53" s="3" t="s">
        <v>24</v>
      </c>
      <c r="J53" s="3"/>
      <c r="K53" s="3"/>
      <c r="L53" s="3"/>
      <c r="M53" s="7" t="s">
        <v>42</v>
      </c>
      <c r="N53" s="7">
        <v>0.41666666666666669</v>
      </c>
      <c r="O53" s="9" t="s">
        <v>97</v>
      </c>
      <c r="P53" s="27">
        <f>COUNTIF($H$50:$L$63, "WLH")</f>
        <v>7</v>
      </c>
      <c r="W53" s="13"/>
    </row>
    <row r="54" spans="2:23" ht="30.9" customHeight="1" x14ac:dyDescent="0.25">
      <c r="B54" s="14">
        <f t="shared" si="8"/>
        <v>44542</v>
      </c>
      <c r="C54" s="21">
        <v>44542</v>
      </c>
      <c r="D54" s="21"/>
      <c r="E54" s="3" t="s">
        <v>7</v>
      </c>
      <c r="F54" s="4" t="s">
        <v>119</v>
      </c>
      <c r="G54" s="284">
        <v>3</v>
      </c>
      <c r="H54" s="3"/>
      <c r="I54" s="3" t="s">
        <v>24</v>
      </c>
      <c r="J54" s="3" t="s">
        <v>26</v>
      </c>
      <c r="K54" s="3"/>
      <c r="L54" s="3"/>
      <c r="M54" s="7" t="s">
        <v>34</v>
      </c>
      <c r="N54" s="7">
        <v>0.41666666666666669</v>
      </c>
      <c r="O54" s="9" t="s">
        <v>196</v>
      </c>
      <c r="P54" s="24" t="s">
        <v>26</v>
      </c>
      <c r="W54" s="13"/>
    </row>
    <row r="55" spans="2:23" ht="30.9" customHeight="1" x14ac:dyDescent="0.25">
      <c r="B55" s="14">
        <f t="shared" si="8"/>
        <v>44542</v>
      </c>
      <c r="C55" s="21">
        <v>44542</v>
      </c>
      <c r="D55" s="21"/>
      <c r="E55" s="3" t="s">
        <v>7</v>
      </c>
      <c r="F55" s="4" t="s">
        <v>119</v>
      </c>
      <c r="G55" s="284">
        <v>3</v>
      </c>
      <c r="H55" s="3" t="s">
        <v>21</v>
      </c>
      <c r="I55" s="3"/>
      <c r="J55" s="3"/>
      <c r="K55" s="3"/>
      <c r="L55" s="227"/>
      <c r="M55" s="7" t="s">
        <v>42</v>
      </c>
      <c r="N55" s="7">
        <v>0.41666666666666669</v>
      </c>
      <c r="O55" s="9" t="s">
        <v>97</v>
      </c>
      <c r="P55" s="27">
        <f>COUNTIF($H$50:$L$63, "H2LL")</f>
        <v>7</v>
      </c>
      <c r="R55" s="319" t="s">
        <v>307</v>
      </c>
    </row>
    <row r="56" spans="2:23" ht="30.9" customHeight="1" x14ac:dyDescent="0.25">
      <c r="B56" s="14">
        <f t="shared" si="8"/>
        <v>44584</v>
      </c>
      <c r="C56" s="21">
        <v>44584</v>
      </c>
      <c r="D56" s="21"/>
      <c r="E56" s="3" t="s">
        <v>7</v>
      </c>
      <c r="F56" s="4" t="s">
        <v>119</v>
      </c>
      <c r="G56" s="284">
        <v>4</v>
      </c>
      <c r="H56" s="3" t="s">
        <v>21</v>
      </c>
      <c r="I56" s="3" t="s">
        <v>24</v>
      </c>
      <c r="J56" s="3"/>
      <c r="K56" s="3"/>
      <c r="L56" s="227"/>
      <c r="M56" s="7" t="s">
        <v>34</v>
      </c>
      <c r="N56" s="7">
        <v>0.41666666666666669</v>
      </c>
      <c r="O56" s="9" t="s">
        <v>196</v>
      </c>
      <c r="R56" s="319" t="s">
        <v>342</v>
      </c>
    </row>
    <row r="57" spans="2:23" ht="30.9" customHeight="1" x14ac:dyDescent="0.25">
      <c r="B57" s="14">
        <f t="shared" si="8"/>
        <v>44584</v>
      </c>
      <c r="C57" s="21">
        <v>44584</v>
      </c>
      <c r="D57" s="21"/>
      <c r="E57" s="3" t="s">
        <v>7</v>
      </c>
      <c r="F57" s="4" t="s">
        <v>119</v>
      </c>
      <c r="G57" s="284">
        <v>4</v>
      </c>
      <c r="H57" s="3"/>
      <c r="I57" s="3"/>
      <c r="J57" s="3" t="s">
        <v>26</v>
      </c>
      <c r="K57" s="3"/>
      <c r="L57" s="227"/>
      <c r="M57" s="7" t="s">
        <v>42</v>
      </c>
      <c r="N57" s="7">
        <v>0.41666666666666669</v>
      </c>
      <c r="O57" s="9" t="s">
        <v>97</v>
      </c>
    </row>
    <row r="58" spans="2:23" ht="30.9" customHeight="1" x14ac:dyDescent="0.25">
      <c r="B58" s="14">
        <f>+C58</f>
        <v>44612</v>
      </c>
      <c r="C58" s="21">
        <v>44612</v>
      </c>
      <c r="D58" s="21"/>
      <c r="E58" s="3" t="s">
        <v>7</v>
      </c>
      <c r="F58" s="4" t="s">
        <v>119</v>
      </c>
      <c r="G58" s="284">
        <v>5</v>
      </c>
      <c r="H58" s="3" t="s">
        <v>21</v>
      </c>
      <c r="I58" s="3"/>
      <c r="J58" s="3" t="s">
        <v>26</v>
      </c>
      <c r="K58" s="3"/>
      <c r="L58" s="227"/>
      <c r="M58" s="7" t="s">
        <v>34</v>
      </c>
      <c r="N58" s="7">
        <v>0.41666666666666669</v>
      </c>
      <c r="O58" s="9" t="s">
        <v>196</v>
      </c>
      <c r="R58" s="319" t="s">
        <v>308</v>
      </c>
    </row>
    <row r="59" spans="2:23" ht="30.9" customHeight="1" x14ac:dyDescent="0.25">
      <c r="B59" s="14">
        <f>+C59</f>
        <v>44612</v>
      </c>
      <c r="C59" s="21">
        <v>44612</v>
      </c>
      <c r="D59" s="21"/>
      <c r="E59" s="3" t="s">
        <v>7</v>
      </c>
      <c r="F59" s="4" t="s">
        <v>119</v>
      </c>
      <c r="G59" s="284">
        <v>5</v>
      </c>
      <c r="H59" s="3"/>
      <c r="I59" s="3" t="s">
        <v>24</v>
      </c>
      <c r="J59" s="3"/>
      <c r="K59" s="3"/>
      <c r="L59" s="227"/>
      <c r="M59" s="7" t="s">
        <v>42</v>
      </c>
      <c r="N59" s="7">
        <v>0.41666666666666669</v>
      </c>
      <c r="O59" s="9" t="s">
        <v>97</v>
      </c>
    </row>
    <row r="60" spans="2:23" ht="30.9" customHeight="1" x14ac:dyDescent="0.25">
      <c r="B60" s="14">
        <f t="shared" ref="B60:B62" si="9">+C60</f>
        <v>44640</v>
      </c>
      <c r="C60" s="21">
        <v>44640</v>
      </c>
      <c r="D60" s="21"/>
      <c r="E60" s="3" t="s">
        <v>7</v>
      </c>
      <c r="F60" s="4" t="s">
        <v>119</v>
      </c>
      <c r="G60" s="284">
        <v>6</v>
      </c>
      <c r="H60" s="3"/>
      <c r="I60" s="3" t="s">
        <v>24</v>
      </c>
      <c r="J60" s="3" t="s">
        <v>26</v>
      </c>
      <c r="K60" s="3"/>
      <c r="L60" s="227"/>
      <c r="M60" s="7" t="s">
        <v>34</v>
      </c>
      <c r="N60" s="7">
        <v>0.41666666666666669</v>
      </c>
      <c r="O60" s="9" t="s">
        <v>196</v>
      </c>
    </row>
    <row r="61" spans="2:23" ht="30.9" customHeight="1" x14ac:dyDescent="0.25">
      <c r="B61" s="14">
        <f t="shared" si="8"/>
        <v>44640</v>
      </c>
      <c r="C61" s="21">
        <v>44640</v>
      </c>
      <c r="D61" s="21"/>
      <c r="E61" s="3" t="s">
        <v>7</v>
      </c>
      <c r="F61" s="4" t="s">
        <v>119</v>
      </c>
      <c r="G61" s="284">
        <v>6</v>
      </c>
      <c r="H61" s="3" t="s">
        <v>21</v>
      </c>
      <c r="I61" s="3"/>
      <c r="J61" s="3"/>
      <c r="K61" s="3"/>
      <c r="L61" s="3"/>
      <c r="M61" s="7" t="s">
        <v>42</v>
      </c>
      <c r="N61" s="7">
        <v>0.41666666666666669</v>
      </c>
      <c r="O61" s="9" t="s">
        <v>97</v>
      </c>
      <c r="R61" s="319" t="s">
        <v>309</v>
      </c>
    </row>
    <row r="62" spans="2:23" ht="30.9" customHeight="1" x14ac:dyDescent="0.25">
      <c r="B62" s="14">
        <f t="shared" si="9"/>
        <v>44661</v>
      </c>
      <c r="C62" s="21">
        <v>44661</v>
      </c>
      <c r="D62" s="21"/>
      <c r="E62" s="3" t="s">
        <v>7</v>
      </c>
      <c r="F62" s="4" t="s">
        <v>119</v>
      </c>
      <c r="G62" s="284">
        <v>7</v>
      </c>
      <c r="H62" s="3" t="s">
        <v>21</v>
      </c>
      <c r="I62" s="3" t="s">
        <v>24</v>
      </c>
      <c r="J62" s="3"/>
      <c r="K62" s="3"/>
      <c r="L62" s="227"/>
      <c r="M62" s="7" t="s">
        <v>34</v>
      </c>
      <c r="N62" s="7">
        <v>0.41666666666666669</v>
      </c>
      <c r="O62" s="9" t="s">
        <v>196</v>
      </c>
      <c r="R62" s="319" t="s">
        <v>310</v>
      </c>
    </row>
    <row r="63" spans="2:23" ht="30.9" customHeight="1" x14ac:dyDescent="0.25">
      <c r="B63" s="14">
        <f t="shared" si="8"/>
        <v>44661</v>
      </c>
      <c r="C63" s="21">
        <v>44661</v>
      </c>
      <c r="D63" s="21"/>
      <c r="E63" s="3" t="s">
        <v>7</v>
      </c>
      <c r="F63" s="4" t="s">
        <v>119</v>
      </c>
      <c r="G63" s="284">
        <v>7</v>
      </c>
      <c r="H63" s="3"/>
      <c r="I63" s="3"/>
      <c r="J63" s="3" t="s">
        <v>26</v>
      </c>
      <c r="K63" s="3"/>
      <c r="L63" s="3"/>
      <c r="M63" s="7" t="s">
        <v>42</v>
      </c>
      <c r="N63" s="7">
        <v>0.41666666666666669</v>
      </c>
      <c r="O63" s="9" t="s">
        <v>97</v>
      </c>
    </row>
    <row r="64" spans="2:23" ht="30.9" customHeight="1" x14ac:dyDescent="0.25">
      <c r="B64" s="14">
        <f t="shared" si="8"/>
        <v>44695</v>
      </c>
      <c r="C64" s="21">
        <v>44695</v>
      </c>
      <c r="D64" s="21"/>
      <c r="E64" s="29" t="s">
        <v>128</v>
      </c>
      <c r="F64" s="30"/>
      <c r="G64" s="31"/>
      <c r="H64" s="29" t="s">
        <v>75</v>
      </c>
      <c r="I64" s="29"/>
      <c r="J64" s="29"/>
      <c r="M64" s="8"/>
      <c r="N64" s="9"/>
    </row>
    <row r="65" spans="2:24" ht="30.9" customHeight="1" x14ac:dyDescent="0.25">
      <c r="B65" s="14">
        <f t="shared" si="8"/>
        <v>44695</v>
      </c>
      <c r="C65" s="21">
        <v>44695</v>
      </c>
      <c r="D65" s="21"/>
      <c r="E65" s="32" t="s">
        <v>128</v>
      </c>
      <c r="F65" s="33"/>
      <c r="G65" s="34"/>
      <c r="H65" s="32" t="s">
        <v>76</v>
      </c>
      <c r="I65" s="32"/>
      <c r="J65" s="32"/>
    </row>
    <row r="66" spans="2:24" ht="30.9" customHeight="1" x14ac:dyDescent="0.25">
      <c r="B66" s="14">
        <f t="shared" si="8"/>
        <v>44696</v>
      </c>
      <c r="C66" s="21">
        <v>44696</v>
      </c>
      <c r="D66" s="21"/>
      <c r="E66" s="29" t="s">
        <v>128</v>
      </c>
      <c r="F66" s="30"/>
      <c r="G66" s="31"/>
      <c r="H66" s="29" t="s">
        <v>75</v>
      </c>
      <c r="I66" s="29"/>
      <c r="J66" s="29"/>
      <c r="M66" s="8"/>
      <c r="N66" s="9"/>
      <c r="Q66" s="6"/>
    </row>
    <row r="67" spans="2:24" ht="30.9" customHeight="1" x14ac:dyDescent="0.25">
      <c r="B67" s="14">
        <f t="shared" si="8"/>
        <v>44696</v>
      </c>
      <c r="C67" s="21">
        <v>44696</v>
      </c>
      <c r="D67" s="21"/>
      <c r="E67" s="32" t="s">
        <v>128</v>
      </c>
      <c r="F67" s="33"/>
      <c r="G67" s="34"/>
      <c r="H67" s="32" t="s">
        <v>76</v>
      </c>
      <c r="I67" s="32"/>
      <c r="J67" s="32"/>
      <c r="O67" s="35"/>
      <c r="P67" s="35"/>
    </row>
    <row r="68" spans="2:24" ht="30.9" customHeight="1" x14ac:dyDescent="0.25">
      <c r="B68" s="3"/>
      <c r="C68" s="21"/>
      <c r="D68" s="21"/>
      <c r="E68" s="6"/>
      <c r="F68" s="36"/>
      <c r="O68" s="35"/>
      <c r="P68" s="35"/>
    </row>
    <row r="69" spans="2:24" ht="30.9" customHeight="1" x14ac:dyDescent="0.25">
      <c r="C69" s="1" t="s">
        <v>129</v>
      </c>
      <c r="M69" s="1" t="s">
        <v>117</v>
      </c>
      <c r="N69" s="1" t="s">
        <v>4</v>
      </c>
      <c r="O69" s="1" t="s">
        <v>118</v>
      </c>
      <c r="P69" s="1" t="s">
        <v>0</v>
      </c>
      <c r="R69" s="320" t="s">
        <v>300</v>
      </c>
      <c r="S69" s="321"/>
      <c r="T69" s="320" t="s">
        <v>301</v>
      </c>
      <c r="W69" s="37"/>
      <c r="X69" s="28"/>
    </row>
    <row r="70" spans="2:24" ht="30.9" customHeight="1" x14ac:dyDescent="0.25">
      <c r="B70" s="14">
        <f t="shared" ref="B70:B80" si="10">+C70</f>
        <v>0</v>
      </c>
      <c r="C70" s="21"/>
      <c r="D70" s="21"/>
      <c r="E70" s="285"/>
      <c r="G70" s="284"/>
      <c r="H70" s="40"/>
      <c r="I70" s="40"/>
      <c r="J70" s="40"/>
      <c r="K70" s="3"/>
      <c r="L70" s="3"/>
      <c r="P70" s="38" t="s">
        <v>130</v>
      </c>
      <c r="W70" s="28"/>
      <c r="X70" s="28"/>
    </row>
    <row r="71" spans="2:24" ht="30.9" customHeight="1" x14ac:dyDescent="0.25">
      <c r="B71" s="14">
        <f t="shared" si="10"/>
        <v>0</v>
      </c>
      <c r="C71" s="21"/>
      <c r="D71" s="21"/>
      <c r="E71" s="285"/>
      <c r="G71" s="284"/>
      <c r="H71" s="3"/>
      <c r="I71" s="3"/>
      <c r="J71" s="3"/>
      <c r="K71" s="3"/>
      <c r="L71" s="227"/>
      <c r="P71" s="8" t="s">
        <v>48</v>
      </c>
      <c r="W71" s="28"/>
      <c r="X71" s="28"/>
    </row>
    <row r="72" spans="2:24" ht="30.9" customHeight="1" x14ac:dyDescent="0.25">
      <c r="B72" s="14">
        <f t="shared" si="10"/>
        <v>0</v>
      </c>
      <c r="C72" s="21"/>
      <c r="D72" s="21"/>
      <c r="G72" s="284"/>
      <c r="H72" s="3"/>
      <c r="I72" s="3"/>
      <c r="J72" s="3"/>
      <c r="K72" s="12"/>
      <c r="L72" s="227"/>
      <c r="P72" s="27">
        <f>COUNTIFS($E$70:$E$80, "4er",$H$70:$H$80, "1KL")</f>
        <v>0</v>
      </c>
      <c r="W72" s="37"/>
      <c r="X72" s="28"/>
    </row>
    <row r="73" spans="2:24" ht="30.9" customHeight="1" x14ac:dyDescent="0.25">
      <c r="B73" s="14">
        <f t="shared" ref="B73" si="11">+C73</f>
        <v>0</v>
      </c>
      <c r="C73" s="21"/>
      <c r="D73" s="21"/>
      <c r="G73" s="284"/>
      <c r="H73" s="3"/>
      <c r="I73" s="3"/>
      <c r="J73" s="3"/>
      <c r="K73" s="3"/>
      <c r="L73" s="227"/>
      <c r="P73" s="24" t="s">
        <v>49</v>
      </c>
      <c r="W73" s="28"/>
      <c r="X73" s="28"/>
    </row>
    <row r="74" spans="2:24" ht="30.9" customHeight="1" x14ac:dyDescent="0.25">
      <c r="B74" s="14">
        <f t="shared" si="10"/>
        <v>0</v>
      </c>
      <c r="C74" s="21"/>
      <c r="D74" s="21"/>
      <c r="E74" s="285"/>
      <c r="G74" s="284"/>
      <c r="H74" s="40"/>
      <c r="I74" s="40"/>
      <c r="J74" s="40"/>
      <c r="K74" s="3"/>
      <c r="L74" s="227"/>
      <c r="P74" s="27">
        <f>COUNTIFS($E$70:$E$80, "4er",$I$70:$I$80, "2KL")</f>
        <v>0</v>
      </c>
      <c r="W74" s="13"/>
    </row>
    <row r="75" spans="2:24" ht="30.9" customHeight="1" x14ac:dyDescent="0.25">
      <c r="B75" s="14">
        <f t="shared" si="10"/>
        <v>0</v>
      </c>
      <c r="C75" s="21"/>
      <c r="D75" s="21"/>
      <c r="E75" s="285"/>
      <c r="G75" s="284"/>
      <c r="H75" s="40"/>
      <c r="I75" s="3"/>
      <c r="J75" s="40"/>
      <c r="K75" s="3"/>
      <c r="L75" s="227"/>
      <c r="P75" s="38" t="s">
        <v>131</v>
      </c>
      <c r="W75" s="13"/>
    </row>
    <row r="76" spans="2:24" ht="30.9" customHeight="1" x14ac:dyDescent="0.25">
      <c r="B76" s="14">
        <f t="shared" si="10"/>
        <v>0</v>
      </c>
      <c r="C76" s="21"/>
      <c r="D76" s="21"/>
      <c r="G76" s="284"/>
      <c r="H76" s="3"/>
      <c r="I76" s="3"/>
      <c r="J76" s="3"/>
      <c r="K76" s="3"/>
      <c r="L76" s="227"/>
      <c r="P76" s="24" t="s">
        <v>48</v>
      </c>
    </row>
    <row r="77" spans="2:24" ht="30.9" customHeight="1" x14ac:dyDescent="0.25">
      <c r="B77" s="14">
        <f t="shared" si="10"/>
        <v>0</v>
      </c>
      <c r="C77" s="21"/>
      <c r="D77" s="21"/>
      <c r="G77" s="284"/>
      <c r="H77" s="3"/>
      <c r="I77" s="3"/>
      <c r="J77" s="3"/>
      <c r="K77" s="3"/>
      <c r="L77" s="227"/>
      <c r="P77" s="27">
        <f>COUNTIFS($E$70:$E$80, "6er",$J$70:$J$80, "1KL")</f>
        <v>0</v>
      </c>
    </row>
    <row r="78" spans="2:24" ht="30.9" customHeight="1" x14ac:dyDescent="0.25">
      <c r="B78" s="14">
        <f t="shared" si="10"/>
        <v>0</v>
      </c>
      <c r="C78" s="21"/>
      <c r="D78" s="21"/>
      <c r="E78" s="285"/>
      <c r="G78" s="284"/>
      <c r="H78" s="40"/>
      <c r="I78" s="40"/>
      <c r="J78" s="40"/>
      <c r="K78" s="3"/>
      <c r="L78" s="227"/>
      <c r="P78" s="24" t="s">
        <v>49</v>
      </c>
    </row>
    <row r="79" spans="2:24" ht="30.9" customHeight="1" x14ac:dyDescent="0.25">
      <c r="B79" s="14">
        <f t="shared" si="10"/>
        <v>0</v>
      </c>
      <c r="C79" s="21"/>
      <c r="D79" s="21"/>
      <c r="E79" s="285"/>
      <c r="G79" s="284"/>
      <c r="H79" s="40"/>
      <c r="I79" s="3"/>
      <c r="J79" s="40"/>
      <c r="K79" s="3"/>
      <c r="L79" s="227"/>
      <c r="P79" s="27">
        <f>COUNTIFS($E$70:$E$80, "6er",$K$70:$K$80, "2KL")</f>
        <v>0</v>
      </c>
    </row>
    <row r="80" spans="2:24" ht="30.9" customHeight="1" x14ac:dyDescent="0.25">
      <c r="B80" s="14">
        <f t="shared" si="10"/>
        <v>0</v>
      </c>
      <c r="C80" s="21"/>
      <c r="D80" s="21"/>
      <c r="G80" s="284"/>
      <c r="H80" s="3"/>
      <c r="I80" s="3"/>
      <c r="J80" s="3"/>
      <c r="K80" s="12"/>
      <c r="L80" s="227"/>
    </row>
    <row r="81" spans="2:24" ht="30.9" customHeight="1" x14ac:dyDescent="0.25">
      <c r="B81" s="3"/>
      <c r="C81" s="21"/>
      <c r="D81" s="21"/>
      <c r="L81" s="26"/>
      <c r="U81" s="39"/>
    </row>
    <row r="82" spans="2:24" ht="30.9" customHeight="1" x14ac:dyDescent="0.25">
      <c r="C82" s="1" t="s">
        <v>132</v>
      </c>
      <c r="M82" s="1" t="s">
        <v>117</v>
      </c>
      <c r="N82" s="1" t="s">
        <v>4</v>
      </c>
      <c r="O82" s="1" t="s">
        <v>118</v>
      </c>
      <c r="P82" s="1" t="s">
        <v>0</v>
      </c>
      <c r="R82" s="320" t="s">
        <v>300</v>
      </c>
      <c r="S82" s="321"/>
      <c r="T82" s="320" t="s">
        <v>301</v>
      </c>
      <c r="W82" s="40"/>
      <c r="X82" s="40"/>
    </row>
    <row r="83" spans="2:24" ht="30.9" customHeight="1" x14ac:dyDescent="0.25">
      <c r="B83" s="14">
        <f t="shared" ref="B83:B117" si="12">+C83</f>
        <v>44473</v>
      </c>
      <c r="C83" s="21">
        <v>44473</v>
      </c>
      <c r="D83" s="21"/>
      <c r="E83" s="3" t="s">
        <v>52</v>
      </c>
      <c r="F83" s="4" t="s">
        <v>119</v>
      </c>
      <c r="G83" s="284">
        <v>1</v>
      </c>
      <c r="H83" s="3" t="s">
        <v>28</v>
      </c>
      <c r="I83" s="3"/>
      <c r="J83" s="3"/>
      <c r="K83" s="3"/>
      <c r="L83" s="3"/>
      <c r="M83" s="7" t="s">
        <v>34</v>
      </c>
      <c r="N83" s="7">
        <v>0.8125</v>
      </c>
      <c r="O83" s="9" t="s">
        <v>274</v>
      </c>
      <c r="P83" s="24" t="s">
        <v>28</v>
      </c>
      <c r="R83" s="319" t="s">
        <v>299</v>
      </c>
      <c r="T83" s="6" t="s">
        <v>311</v>
      </c>
      <c r="W83" s="13"/>
    </row>
    <row r="84" spans="2:24" ht="30.9" customHeight="1" x14ac:dyDescent="0.25">
      <c r="B84" s="14">
        <f t="shared" ref="B84" si="13">+C84</f>
        <v>44473</v>
      </c>
      <c r="C84" s="21">
        <v>44473</v>
      </c>
      <c r="D84" s="21"/>
      <c r="E84" s="3" t="s">
        <v>52</v>
      </c>
      <c r="F84" s="4" t="s">
        <v>119</v>
      </c>
      <c r="G84" s="332">
        <v>1</v>
      </c>
      <c r="H84" s="3"/>
      <c r="I84" s="3" t="s">
        <v>29</v>
      </c>
      <c r="J84" s="3"/>
      <c r="K84" s="3"/>
      <c r="L84" s="3"/>
      <c r="M84" s="7" t="s">
        <v>34</v>
      </c>
      <c r="N84" s="7">
        <v>0.8125</v>
      </c>
      <c r="P84" s="27">
        <f>COUNTIF($H$83:$L$119, "DA1")</f>
        <v>10</v>
      </c>
      <c r="R84" s="345" t="s">
        <v>343</v>
      </c>
      <c r="T84" s="322" t="s">
        <v>313</v>
      </c>
      <c r="W84" s="13"/>
    </row>
    <row r="85" spans="2:24" ht="30.9" customHeight="1" x14ac:dyDescent="0.25">
      <c r="B85" s="14">
        <f>+C85</f>
        <v>44473</v>
      </c>
      <c r="C85" s="21">
        <v>44473</v>
      </c>
      <c r="D85" s="21"/>
      <c r="E85" s="3" t="s">
        <v>52</v>
      </c>
      <c r="F85" s="4" t="s">
        <v>119</v>
      </c>
      <c r="G85" s="237" t="s">
        <v>33</v>
      </c>
      <c r="H85" s="3"/>
      <c r="I85" s="3"/>
      <c r="J85" s="3" t="s">
        <v>53</v>
      </c>
      <c r="K85" s="3"/>
      <c r="L85" s="3"/>
      <c r="M85" s="7" t="s">
        <v>42</v>
      </c>
      <c r="N85" s="7">
        <v>0.8125</v>
      </c>
      <c r="O85" s="9" t="s">
        <v>97</v>
      </c>
      <c r="P85" s="24" t="s">
        <v>29</v>
      </c>
      <c r="W85" s="13"/>
    </row>
    <row r="86" spans="2:24" ht="30.9" customHeight="1" x14ac:dyDescent="0.25">
      <c r="B86" s="14">
        <f t="shared" ref="B86" si="14">+C86</f>
        <v>44494</v>
      </c>
      <c r="C86" s="21">
        <v>44494</v>
      </c>
      <c r="D86" s="21"/>
      <c r="E86" s="3" t="s">
        <v>52</v>
      </c>
      <c r="F86" s="4" t="s">
        <v>119</v>
      </c>
      <c r="G86" s="284">
        <v>2</v>
      </c>
      <c r="H86" s="3"/>
      <c r="I86" s="3"/>
      <c r="J86" s="3" t="s">
        <v>53</v>
      </c>
      <c r="K86" s="3"/>
      <c r="L86" s="3"/>
      <c r="M86" s="7" t="s">
        <v>34</v>
      </c>
      <c r="N86" s="7">
        <v>0.8125</v>
      </c>
      <c r="O86" s="9" t="s">
        <v>274</v>
      </c>
      <c r="P86" s="27">
        <f>COUNTIF($H$83:$L$119, "H1")</f>
        <v>18</v>
      </c>
      <c r="T86" s="6" t="s">
        <v>314</v>
      </c>
      <c r="W86" s="13"/>
    </row>
    <row r="87" spans="2:24" ht="30.9" customHeight="1" x14ac:dyDescent="0.25">
      <c r="B87" s="14">
        <f t="shared" ref="B87" si="15">+C87</f>
        <v>44494</v>
      </c>
      <c r="C87" s="21">
        <v>44494</v>
      </c>
      <c r="D87" s="21"/>
      <c r="E87" s="3" t="s">
        <v>52</v>
      </c>
      <c r="F87" s="4" t="s">
        <v>119</v>
      </c>
      <c r="G87" s="310">
        <v>2</v>
      </c>
      <c r="H87" s="3"/>
      <c r="I87" s="3" t="s">
        <v>29</v>
      </c>
      <c r="J87" s="3"/>
      <c r="K87" s="3"/>
      <c r="L87" s="3"/>
      <c r="M87" s="7" t="s">
        <v>42</v>
      </c>
      <c r="N87" s="7">
        <v>0.8125</v>
      </c>
      <c r="O87" s="9" t="s">
        <v>97</v>
      </c>
      <c r="P87" s="24" t="s">
        <v>53</v>
      </c>
      <c r="R87" s="345" t="s">
        <v>344</v>
      </c>
      <c r="T87" s="6" t="s">
        <v>315</v>
      </c>
      <c r="W87" s="13"/>
    </row>
    <row r="88" spans="2:24" ht="30.9" customHeight="1" x14ac:dyDescent="0.25">
      <c r="B88" s="14">
        <f t="shared" si="12"/>
        <v>44522</v>
      </c>
      <c r="C88" s="21">
        <v>44522</v>
      </c>
      <c r="D88" s="21"/>
      <c r="E88" s="3" t="s">
        <v>52</v>
      </c>
      <c r="F88" s="4" t="s">
        <v>119</v>
      </c>
      <c r="G88" s="284">
        <v>2</v>
      </c>
      <c r="H88" s="3" t="s">
        <v>28</v>
      </c>
      <c r="I88" s="3"/>
      <c r="J88" s="3"/>
      <c r="K88" s="3"/>
      <c r="L88" s="227"/>
      <c r="M88" s="7" t="s">
        <v>34</v>
      </c>
      <c r="N88" s="7">
        <v>0.8125</v>
      </c>
      <c r="O88" s="9" t="s">
        <v>274</v>
      </c>
      <c r="P88" s="27">
        <f>COUNTIF($H$83:$L$119, "H2")</f>
        <v>14</v>
      </c>
      <c r="R88" s="319" t="s">
        <v>345</v>
      </c>
      <c r="T88" s="322" t="s">
        <v>316</v>
      </c>
      <c r="W88" s="25"/>
      <c r="X88" s="25"/>
    </row>
    <row r="89" spans="2:24" ht="30.9" customHeight="1" x14ac:dyDescent="0.25">
      <c r="B89" s="14">
        <f t="shared" ref="B89" si="16">+C89</f>
        <v>44522</v>
      </c>
      <c r="C89" s="21">
        <v>44522</v>
      </c>
      <c r="D89" s="21"/>
      <c r="E89" s="3" t="s">
        <v>52</v>
      </c>
      <c r="F89" s="4" t="s">
        <v>119</v>
      </c>
      <c r="G89" s="332">
        <v>3</v>
      </c>
      <c r="H89" s="3"/>
      <c r="I89" s="3" t="s">
        <v>29</v>
      </c>
      <c r="J89" s="3"/>
      <c r="K89" s="3"/>
      <c r="L89" s="227"/>
      <c r="M89" s="7" t="s">
        <v>34</v>
      </c>
      <c r="N89" s="7">
        <v>0.8125</v>
      </c>
      <c r="P89" s="6"/>
      <c r="R89" s="345" t="s">
        <v>346</v>
      </c>
      <c r="T89" s="322" t="s">
        <v>396</v>
      </c>
      <c r="W89" s="25"/>
      <c r="X89" s="25"/>
    </row>
    <row r="90" spans="2:24" ht="30.9" customHeight="1" x14ac:dyDescent="0.25">
      <c r="B90" s="14">
        <f t="shared" si="12"/>
        <v>44522</v>
      </c>
      <c r="C90" s="21">
        <v>44522</v>
      </c>
      <c r="D90" s="21"/>
      <c r="E90" s="3" t="s">
        <v>52</v>
      </c>
      <c r="F90" s="4" t="s">
        <v>119</v>
      </c>
      <c r="G90" s="284">
        <v>3</v>
      </c>
      <c r="H90" s="3"/>
      <c r="I90" s="3"/>
      <c r="J90" s="3" t="s">
        <v>53</v>
      </c>
      <c r="K90" s="3"/>
      <c r="L90" s="3"/>
      <c r="M90" s="7" t="s">
        <v>42</v>
      </c>
      <c r="N90" s="7">
        <v>0.8125</v>
      </c>
      <c r="O90" s="9" t="s">
        <v>97</v>
      </c>
      <c r="P90" s="6"/>
    </row>
    <row r="91" spans="2:24" ht="30.9" customHeight="1" x14ac:dyDescent="0.25">
      <c r="B91" s="14">
        <f t="shared" si="12"/>
        <v>44536</v>
      </c>
      <c r="C91" s="21">
        <v>44536</v>
      </c>
      <c r="D91" s="21"/>
      <c r="E91" s="3" t="s">
        <v>52</v>
      </c>
      <c r="F91" s="4" t="s">
        <v>119</v>
      </c>
      <c r="G91" s="284" t="s">
        <v>288</v>
      </c>
      <c r="H91" s="3" t="s">
        <v>28</v>
      </c>
      <c r="I91" s="3"/>
      <c r="J91" s="3" t="s">
        <v>53</v>
      </c>
      <c r="K91" s="3"/>
      <c r="L91" s="227"/>
      <c r="M91" s="7" t="s">
        <v>34</v>
      </c>
      <c r="N91" s="7">
        <v>0.8125</v>
      </c>
      <c r="O91" s="9" t="s">
        <v>274</v>
      </c>
      <c r="P91" s="6"/>
      <c r="R91" s="319" t="s">
        <v>347</v>
      </c>
    </row>
    <row r="92" spans="2:24" ht="30.9" customHeight="1" x14ac:dyDescent="0.25">
      <c r="B92" s="14">
        <f t="shared" si="12"/>
        <v>44536</v>
      </c>
      <c r="C92" s="21">
        <v>44536</v>
      </c>
      <c r="D92" s="21"/>
      <c r="E92" s="3" t="s">
        <v>52</v>
      </c>
      <c r="F92" s="4" t="s">
        <v>119</v>
      </c>
      <c r="G92" s="284">
        <v>4</v>
      </c>
      <c r="H92" s="3"/>
      <c r="I92" s="3" t="s">
        <v>29</v>
      </c>
      <c r="J92" s="3"/>
      <c r="K92" s="3"/>
      <c r="L92" s="3"/>
      <c r="M92" s="7" t="s">
        <v>42</v>
      </c>
      <c r="N92" s="7">
        <v>0.8125</v>
      </c>
      <c r="O92" s="9" t="s">
        <v>97</v>
      </c>
      <c r="P92" s="24"/>
      <c r="R92" s="345" t="s">
        <v>348</v>
      </c>
    </row>
    <row r="93" spans="2:24" ht="30.9" customHeight="1" x14ac:dyDescent="0.25">
      <c r="B93" s="14">
        <f t="shared" si="12"/>
        <v>44571</v>
      </c>
      <c r="C93" s="21">
        <v>44571</v>
      </c>
      <c r="D93" s="6"/>
      <c r="E93" s="3" t="s">
        <v>52</v>
      </c>
      <c r="F93" s="4" t="s">
        <v>119</v>
      </c>
      <c r="G93" s="8" t="s">
        <v>70</v>
      </c>
      <c r="H93" s="3" t="s">
        <v>28</v>
      </c>
      <c r="I93" s="3"/>
      <c r="J93" s="3"/>
      <c r="K93" s="3"/>
      <c r="L93" s="227"/>
      <c r="M93" s="284" t="s">
        <v>34</v>
      </c>
      <c r="N93" s="7">
        <v>0.8125</v>
      </c>
      <c r="O93" s="9" t="s">
        <v>274</v>
      </c>
      <c r="P93" s="27"/>
      <c r="R93" s="319" t="s">
        <v>298</v>
      </c>
    </row>
    <row r="94" spans="2:24" ht="30.9" customHeight="1" x14ac:dyDescent="0.25">
      <c r="B94" s="14">
        <f t="shared" ref="B94" si="17">+C94</f>
        <v>44571</v>
      </c>
      <c r="C94" s="21">
        <v>44571</v>
      </c>
      <c r="D94" s="6"/>
      <c r="E94" s="3" t="s">
        <v>52</v>
      </c>
      <c r="F94" s="4" t="s">
        <v>119</v>
      </c>
      <c r="G94" s="8" t="s">
        <v>214</v>
      </c>
      <c r="H94" s="3"/>
      <c r="I94" s="3" t="s">
        <v>29</v>
      </c>
      <c r="J94" s="3"/>
      <c r="K94" s="3"/>
      <c r="L94" s="227"/>
      <c r="M94" s="332" t="s">
        <v>34</v>
      </c>
      <c r="N94" s="7">
        <v>0.8125</v>
      </c>
      <c r="P94" s="27"/>
      <c r="R94" s="345" t="s">
        <v>349</v>
      </c>
    </row>
    <row r="95" spans="2:24" ht="30.9" customHeight="1" x14ac:dyDescent="0.25">
      <c r="B95" s="14">
        <f t="shared" si="12"/>
        <v>44571</v>
      </c>
      <c r="C95" s="21">
        <v>44571</v>
      </c>
      <c r="D95" s="6"/>
      <c r="E95" s="3" t="s">
        <v>52</v>
      </c>
      <c r="F95" s="4" t="s">
        <v>119</v>
      </c>
      <c r="G95" s="284">
        <v>5</v>
      </c>
      <c r="H95" s="3"/>
      <c r="I95" s="3"/>
      <c r="J95" s="3" t="s">
        <v>53</v>
      </c>
      <c r="K95" s="3"/>
      <c r="L95" s="227"/>
      <c r="M95" s="284" t="s">
        <v>42</v>
      </c>
      <c r="N95" s="7">
        <v>0.8125</v>
      </c>
      <c r="O95" s="9" t="s">
        <v>97</v>
      </c>
    </row>
    <row r="96" spans="2:24" ht="30.9" customHeight="1" x14ac:dyDescent="0.25">
      <c r="B96" s="14">
        <f t="shared" si="12"/>
        <v>44592</v>
      </c>
      <c r="C96" s="21">
        <v>44592</v>
      </c>
      <c r="D96" s="21"/>
      <c r="E96" s="3" t="s">
        <v>52</v>
      </c>
      <c r="F96" s="4" t="s">
        <v>119</v>
      </c>
      <c r="G96" s="8" t="s">
        <v>289</v>
      </c>
      <c r="H96" s="3" t="s">
        <v>28</v>
      </c>
      <c r="I96" s="3"/>
      <c r="J96" s="3" t="s">
        <v>53</v>
      </c>
      <c r="K96" s="3"/>
      <c r="L96" s="3"/>
      <c r="M96" s="284" t="s">
        <v>34</v>
      </c>
      <c r="N96" s="7">
        <v>0.8125</v>
      </c>
      <c r="O96" s="9" t="s">
        <v>274</v>
      </c>
      <c r="R96" s="319" t="s">
        <v>350</v>
      </c>
    </row>
    <row r="97" spans="2:24" ht="30.9" customHeight="1" x14ac:dyDescent="0.25">
      <c r="B97" s="14">
        <f t="shared" si="12"/>
        <v>44592</v>
      </c>
      <c r="C97" s="21">
        <v>44592</v>
      </c>
      <c r="D97" s="21"/>
      <c r="E97" s="3" t="s">
        <v>52</v>
      </c>
      <c r="F97" s="4" t="s">
        <v>119</v>
      </c>
      <c r="G97" s="284">
        <v>6</v>
      </c>
      <c r="H97" s="3"/>
      <c r="I97" s="3" t="s">
        <v>29</v>
      </c>
      <c r="J97" s="3"/>
      <c r="K97" s="3"/>
      <c r="L97" s="227"/>
      <c r="M97" s="7" t="s">
        <v>42</v>
      </c>
      <c r="N97" s="7">
        <v>0.8125</v>
      </c>
      <c r="O97" s="9" t="s">
        <v>97</v>
      </c>
      <c r="R97" s="345" t="s">
        <v>351</v>
      </c>
    </row>
    <row r="98" spans="2:24" ht="30.9" customHeight="1" x14ac:dyDescent="0.25">
      <c r="B98" s="14">
        <f t="shared" si="12"/>
        <v>44606</v>
      </c>
      <c r="C98" s="21">
        <v>44606</v>
      </c>
      <c r="D98" s="21"/>
      <c r="E98" s="3" t="s">
        <v>52</v>
      </c>
      <c r="F98" s="4" t="s">
        <v>119</v>
      </c>
      <c r="G98" s="284">
        <v>7</v>
      </c>
      <c r="H98" s="3"/>
      <c r="I98" s="3" t="s">
        <v>29</v>
      </c>
      <c r="J98" s="3"/>
      <c r="K98" s="3"/>
      <c r="L98" s="227"/>
      <c r="M98" s="284" t="s">
        <v>34</v>
      </c>
      <c r="N98" s="7">
        <v>0.8125</v>
      </c>
      <c r="O98" s="9" t="s">
        <v>274</v>
      </c>
      <c r="R98" s="345" t="s">
        <v>352</v>
      </c>
    </row>
    <row r="99" spans="2:24" ht="30.9" customHeight="1" x14ac:dyDescent="0.25">
      <c r="B99" s="14">
        <f t="shared" si="12"/>
        <v>44606</v>
      </c>
      <c r="C99" s="21">
        <v>44606</v>
      </c>
      <c r="D99" s="21"/>
      <c r="E99" s="3" t="s">
        <v>52</v>
      </c>
      <c r="F99" s="4" t="s">
        <v>119</v>
      </c>
      <c r="G99" s="284">
        <v>7</v>
      </c>
      <c r="H99" s="3"/>
      <c r="I99" s="3"/>
      <c r="J99" s="3" t="s">
        <v>53</v>
      </c>
      <c r="K99" s="3"/>
      <c r="L99" s="287"/>
      <c r="M99" s="7" t="s">
        <v>42</v>
      </c>
      <c r="N99" s="7">
        <v>0.8125</v>
      </c>
      <c r="O99" s="9" t="s">
        <v>97</v>
      </c>
    </row>
    <row r="100" spans="2:24" ht="30.9" customHeight="1" x14ac:dyDescent="0.25">
      <c r="B100" s="14">
        <f t="shared" si="12"/>
        <v>44627</v>
      </c>
      <c r="C100" s="21">
        <v>44627</v>
      </c>
      <c r="D100" s="21"/>
      <c r="E100" s="3" t="s">
        <v>52</v>
      </c>
      <c r="F100" s="4" t="s">
        <v>119</v>
      </c>
      <c r="G100" s="284" t="s">
        <v>290</v>
      </c>
      <c r="H100" s="3" t="s">
        <v>28</v>
      </c>
      <c r="I100" s="3"/>
      <c r="J100" s="3" t="s">
        <v>53</v>
      </c>
      <c r="K100" s="3"/>
      <c r="L100" s="3"/>
      <c r="M100" s="7" t="s">
        <v>34</v>
      </c>
      <c r="N100" s="7">
        <v>0.8125</v>
      </c>
      <c r="O100" s="9" t="s">
        <v>274</v>
      </c>
      <c r="R100" s="319" t="s">
        <v>299</v>
      </c>
    </row>
    <row r="101" spans="2:24" ht="30.9" customHeight="1" x14ac:dyDescent="0.25">
      <c r="B101" s="14">
        <f t="shared" si="12"/>
        <v>44627</v>
      </c>
      <c r="C101" s="21">
        <v>44627</v>
      </c>
      <c r="D101" s="21"/>
      <c r="E101" s="3" t="s">
        <v>52</v>
      </c>
      <c r="F101" s="4" t="s">
        <v>119</v>
      </c>
      <c r="G101" s="284">
        <v>8</v>
      </c>
      <c r="H101" s="3"/>
      <c r="I101" s="3" t="s">
        <v>29</v>
      </c>
      <c r="J101" s="3"/>
      <c r="K101" s="288"/>
      <c r="L101" s="3"/>
      <c r="M101" s="7" t="s">
        <v>42</v>
      </c>
      <c r="N101" s="7">
        <v>0.8125</v>
      </c>
      <c r="O101" s="9" t="s">
        <v>97</v>
      </c>
      <c r="R101" s="345" t="s">
        <v>353</v>
      </c>
    </row>
    <row r="102" spans="2:24" ht="30.9" customHeight="1" x14ac:dyDescent="0.25">
      <c r="B102" s="14">
        <f t="shared" si="12"/>
        <v>44648</v>
      </c>
      <c r="C102" s="21">
        <v>44648</v>
      </c>
      <c r="D102" s="21"/>
      <c r="E102" s="3" t="s">
        <v>52</v>
      </c>
      <c r="F102" s="4" t="s">
        <v>119</v>
      </c>
      <c r="G102" s="8" t="s">
        <v>86</v>
      </c>
      <c r="H102" s="3" t="s">
        <v>28</v>
      </c>
      <c r="I102" s="3"/>
      <c r="J102" s="3"/>
      <c r="K102" s="3"/>
      <c r="L102" s="3"/>
      <c r="M102" s="7" t="s">
        <v>34</v>
      </c>
      <c r="N102" s="7">
        <v>0.8125</v>
      </c>
      <c r="O102" s="9" t="s">
        <v>274</v>
      </c>
      <c r="P102" s="6"/>
      <c r="R102" s="319" t="s">
        <v>345</v>
      </c>
    </row>
    <row r="103" spans="2:24" ht="30.9" customHeight="1" x14ac:dyDescent="0.25">
      <c r="B103" s="14">
        <f t="shared" ref="B103" si="18">+C103</f>
        <v>44648</v>
      </c>
      <c r="C103" s="21">
        <v>44648</v>
      </c>
      <c r="D103" s="21"/>
      <c r="E103" s="3" t="s">
        <v>52</v>
      </c>
      <c r="F103" s="4" t="s">
        <v>119</v>
      </c>
      <c r="G103" s="8" t="s">
        <v>235</v>
      </c>
      <c r="H103" s="3"/>
      <c r="I103" s="3" t="s">
        <v>29</v>
      </c>
      <c r="J103" s="3"/>
      <c r="K103" s="3"/>
      <c r="L103" s="3"/>
      <c r="M103" s="7" t="s">
        <v>34</v>
      </c>
      <c r="N103" s="7">
        <v>0.8125</v>
      </c>
      <c r="P103" s="6"/>
      <c r="R103" s="345" t="s">
        <v>394</v>
      </c>
    </row>
    <row r="104" spans="2:24" ht="30.9" customHeight="1" x14ac:dyDescent="0.25">
      <c r="B104" s="14">
        <f t="shared" si="12"/>
        <v>44648</v>
      </c>
      <c r="C104" s="21">
        <v>44648</v>
      </c>
      <c r="D104" s="21"/>
      <c r="E104" s="3" t="s">
        <v>52</v>
      </c>
      <c r="F104" s="4" t="s">
        <v>119</v>
      </c>
      <c r="G104" s="284">
        <v>9</v>
      </c>
      <c r="H104" s="3"/>
      <c r="I104" s="3"/>
      <c r="J104" s="3" t="s">
        <v>53</v>
      </c>
      <c r="K104" s="3"/>
      <c r="L104" s="3"/>
      <c r="M104" s="7" t="s">
        <v>42</v>
      </c>
      <c r="N104" s="7">
        <v>0.8125</v>
      </c>
      <c r="O104" s="9" t="s">
        <v>97</v>
      </c>
      <c r="P104" s="6"/>
    </row>
    <row r="105" spans="2:24" ht="30.9" customHeight="1" x14ac:dyDescent="0.25">
      <c r="B105" s="14">
        <f t="shared" si="12"/>
        <v>44655</v>
      </c>
      <c r="C105" s="21">
        <v>44655</v>
      </c>
      <c r="D105" s="21"/>
      <c r="E105" s="3" t="s">
        <v>52</v>
      </c>
      <c r="F105" s="4" t="s">
        <v>119</v>
      </c>
      <c r="G105" s="8" t="s">
        <v>291</v>
      </c>
      <c r="H105" s="3" t="s">
        <v>28</v>
      </c>
      <c r="I105" s="3"/>
      <c r="J105" s="3" t="s">
        <v>53</v>
      </c>
      <c r="K105" s="112"/>
      <c r="L105" s="3"/>
      <c r="M105" s="7" t="s">
        <v>34</v>
      </c>
      <c r="N105" s="7">
        <v>0.8125</v>
      </c>
      <c r="O105" s="9" t="s">
        <v>274</v>
      </c>
      <c r="P105" s="6"/>
      <c r="R105" s="319" t="s">
        <v>347</v>
      </c>
    </row>
    <row r="106" spans="2:24" ht="30.9" customHeight="1" x14ac:dyDescent="0.25">
      <c r="B106" s="14">
        <f t="shared" si="12"/>
        <v>44655</v>
      </c>
      <c r="C106" s="21">
        <v>44655</v>
      </c>
      <c r="D106" s="21"/>
      <c r="E106" s="3" t="s">
        <v>52</v>
      </c>
      <c r="F106" s="4" t="s">
        <v>119</v>
      </c>
      <c r="G106" s="284">
        <v>10</v>
      </c>
      <c r="H106" s="3"/>
      <c r="I106" s="3" t="s">
        <v>29</v>
      </c>
      <c r="J106" s="3"/>
      <c r="K106" s="3"/>
      <c r="L106" s="3"/>
      <c r="M106" s="7" t="s">
        <v>42</v>
      </c>
      <c r="N106" s="7">
        <v>0.8125</v>
      </c>
      <c r="O106" s="9" t="s">
        <v>97</v>
      </c>
      <c r="P106" s="6"/>
      <c r="R106" s="345" t="s">
        <v>343</v>
      </c>
    </row>
    <row r="107" spans="2:24" ht="30.9" customHeight="1" x14ac:dyDescent="0.25">
      <c r="B107" s="14">
        <f t="shared" si="12"/>
        <v>44676</v>
      </c>
      <c r="C107" s="21">
        <v>44676</v>
      </c>
      <c r="D107" s="21"/>
      <c r="E107" s="3" t="s">
        <v>52</v>
      </c>
      <c r="F107" s="4" t="s">
        <v>119</v>
      </c>
      <c r="G107" s="8" t="s">
        <v>235</v>
      </c>
      <c r="H107" s="3" t="s">
        <v>28</v>
      </c>
      <c r="I107" s="3"/>
      <c r="J107" s="3"/>
      <c r="K107" s="3"/>
      <c r="L107" s="3"/>
      <c r="M107" s="7" t="s">
        <v>34</v>
      </c>
      <c r="N107" s="7">
        <v>0.8125</v>
      </c>
      <c r="O107" s="9" t="s">
        <v>274</v>
      </c>
      <c r="P107" s="6"/>
      <c r="R107" s="319" t="s">
        <v>298</v>
      </c>
    </row>
    <row r="108" spans="2:24" ht="30.9" customHeight="1" x14ac:dyDescent="0.25">
      <c r="B108" s="14">
        <f t="shared" ref="B108" si="19">+C108</f>
        <v>44676</v>
      </c>
      <c r="C108" s="21">
        <v>44676</v>
      </c>
      <c r="D108" s="21"/>
      <c r="E108" s="3" t="s">
        <v>52</v>
      </c>
      <c r="F108" s="4" t="s">
        <v>119</v>
      </c>
      <c r="G108" s="8" t="s">
        <v>245</v>
      </c>
      <c r="H108" s="3"/>
      <c r="I108" s="3" t="s">
        <v>29</v>
      </c>
      <c r="J108" s="3"/>
      <c r="K108" s="3"/>
      <c r="L108" s="3"/>
      <c r="M108" s="7" t="s">
        <v>34</v>
      </c>
      <c r="N108" s="7">
        <v>0.8125</v>
      </c>
      <c r="P108" s="6"/>
      <c r="R108" s="345" t="s">
        <v>344</v>
      </c>
    </row>
    <row r="109" spans="2:24" ht="30.9" customHeight="1" x14ac:dyDescent="0.25">
      <c r="B109" s="14">
        <f t="shared" si="12"/>
        <v>44676</v>
      </c>
      <c r="C109" s="21">
        <v>44676</v>
      </c>
      <c r="D109" s="21"/>
      <c r="E109" s="3" t="s">
        <v>52</v>
      </c>
      <c r="F109" s="4" t="s">
        <v>119</v>
      </c>
      <c r="G109" s="284">
        <v>11</v>
      </c>
      <c r="H109" s="3"/>
      <c r="I109" s="3"/>
      <c r="J109" s="3" t="s">
        <v>53</v>
      </c>
      <c r="K109" s="3"/>
      <c r="L109" s="3"/>
      <c r="M109" s="7" t="s">
        <v>42</v>
      </c>
      <c r="N109" s="7">
        <v>0.8125</v>
      </c>
      <c r="O109" s="9" t="s">
        <v>97</v>
      </c>
      <c r="P109" s="6"/>
    </row>
    <row r="110" spans="2:24" ht="30.9" customHeight="1" x14ac:dyDescent="0.25">
      <c r="B110" s="14">
        <f t="shared" si="12"/>
        <v>44690</v>
      </c>
      <c r="C110" s="21">
        <v>44690</v>
      </c>
      <c r="D110" s="21"/>
      <c r="E110" s="3" t="s">
        <v>52</v>
      </c>
      <c r="F110" s="4" t="s">
        <v>119</v>
      </c>
      <c r="G110" s="8" t="s">
        <v>292</v>
      </c>
      <c r="H110" s="3" t="s">
        <v>28</v>
      </c>
      <c r="I110" s="3"/>
      <c r="J110" s="3" t="s">
        <v>53</v>
      </c>
      <c r="K110" s="112"/>
      <c r="L110" s="3"/>
      <c r="M110" s="7" t="s">
        <v>34</v>
      </c>
      <c r="N110" s="7">
        <v>0.8125</v>
      </c>
      <c r="O110" s="9" t="s">
        <v>274</v>
      </c>
      <c r="R110" s="319" t="s">
        <v>350</v>
      </c>
    </row>
    <row r="111" spans="2:24" ht="30.9" customHeight="1" x14ac:dyDescent="0.25">
      <c r="B111" s="14">
        <f t="shared" si="12"/>
        <v>44690</v>
      </c>
      <c r="C111" s="21">
        <v>44690</v>
      </c>
      <c r="D111" s="21"/>
      <c r="E111" s="3" t="s">
        <v>52</v>
      </c>
      <c r="F111" s="4" t="s">
        <v>119</v>
      </c>
      <c r="G111" s="284">
        <v>12</v>
      </c>
      <c r="H111" s="3"/>
      <c r="I111" s="3" t="s">
        <v>29</v>
      </c>
      <c r="J111" s="3"/>
      <c r="K111" s="3"/>
      <c r="L111" s="3"/>
      <c r="M111" s="7" t="s">
        <v>42</v>
      </c>
      <c r="N111" s="7">
        <v>0.8125</v>
      </c>
      <c r="O111" s="9" t="s">
        <v>97</v>
      </c>
      <c r="R111" s="345" t="s">
        <v>346</v>
      </c>
    </row>
    <row r="112" spans="2:24" ht="30.9" customHeight="1" x14ac:dyDescent="0.25">
      <c r="B112" s="14">
        <f t="shared" si="12"/>
        <v>44704</v>
      </c>
      <c r="C112" s="21">
        <v>44704</v>
      </c>
      <c r="D112" s="21"/>
      <c r="E112" s="3" t="s">
        <v>52</v>
      </c>
      <c r="F112" s="4" t="s">
        <v>119</v>
      </c>
      <c r="G112" s="8" t="s">
        <v>249</v>
      </c>
      <c r="H112" s="3"/>
      <c r="I112" s="3" t="s">
        <v>29</v>
      </c>
      <c r="J112" s="3"/>
      <c r="K112" s="3"/>
      <c r="L112" s="3"/>
      <c r="M112" s="7" t="s">
        <v>34</v>
      </c>
      <c r="N112" s="7">
        <v>0.8125</v>
      </c>
      <c r="O112" s="9" t="s">
        <v>274</v>
      </c>
      <c r="P112" s="309"/>
      <c r="R112" s="345" t="s">
        <v>348</v>
      </c>
      <c r="W112" s="40"/>
      <c r="X112" s="40"/>
    </row>
    <row r="113" spans="2:24" ht="30.9" customHeight="1" x14ac:dyDescent="0.25">
      <c r="B113" s="14">
        <f t="shared" si="12"/>
        <v>44704</v>
      </c>
      <c r="C113" s="21">
        <v>44704</v>
      </c>
      <c r="D113" s="21"/>
      <c r="E113" s="3" t="s">
        <v>52</v>
      </c>
      <c r="F113" s="4" t="s">
        <v>119</v>
      </c>
      <c r="G113" s="284">
        <v>13</v>
      </c>
      <c r="H113" s="3"/>
      <c r="I113" s="3"/>
      <c r="J113" s="3" t="s">
        <v>53</v>
      </c>
      <c r="K113" s="3"/>
      <c r="L113" s="3"/>
      <c r="M113" s="7" t="s">
        <v>42</v>
      </c>
      <c r="N113" s="7">
        <v>0.8125</v>
      </c>
      <c r="O113" s="9" t="s">
        <v>97</v>
      </c>
      <c r="P113" s="24"/>
      <c r="W113" s="13"/>
    </row>
    <row r="114" spans="2:24" ht="30.9" customHeight="1" x14ac:dyDescent="0.25">
      <c r="B114" s="14">
        <f t="shared" ref="B114" si="20">+C114</f>
        <v>44712</v>
      </c>
      <c r="C114" s="21">
        <v>44712</v>
      </c>
      <c r="D114" s="21"/>
      <c r="E114" s="3" t="s">
        <v>52</v>
      </c>
      <c r="F114" s="4" t="s">
        <v>119</v>
      </c>
      <c r="G114" s="8" t="s">
        <v>259</v>
      </c>
      <c r="H114" s="3"/>
      <c r="I114" s="3" t="s">
        <v>29</v>
      </c>
      <c r="J114" s="3"/>
      <c r="K114" s="3"/>
      <c r="L114" s="3"/>
      <c r="M114" s="7" t="s">
        <v>34</v>
      </c>
      <c r="N114" s="7">
        <v>0.8125</v>
      </c>
      <c r="O114" s="9" t="s">
        <v>97</v>
      </c>
      <c r="P114" s="309"/>
      <c r="R114" s="345" t="s">
        <v>349</v>
      </c>
      <c r="W114" s="40"/>
      <c r="X114" s="40"/>
    </row>
    <row r="115" spans="2:24" ht="30.9" customHeight="1" x14ac:dyDescent="0.25">
      <c r="B115" s="14">
        <f t="shared" ref="B115" si="21">+C115</f>
        <v>44719</v>
      </c>
      <c r="C115" s="21">
        <v>44719</v>
      </c>
      <c r="D115" s="21"/>
      <c r="E115" s="3" t="s">
        <v>52</v>
      </c>
      <c r="F115" s="4" t="s">
        <v>119</v>
      </c>
      <c r="G115" s="8" t="s">
        <v>354</v>
      </c>
      <c r="H115" s="3"/>
      <c r="I115" s="3" t="s">
        <v>29</v>
      </c>
      <c r="J115" s="3"/>
      <c r="K115" s="3"/>
      <c r="L115" s="3"/>
      <c r="M115" s="7" t="s">
        <v>42</v>
      </c>
      <c r="N115" s="7">
        <v>0.8125</v>
      </c>
      <c r="O115" s="9" t="s">
        <v>97</v>
      </c>
      <c r="P115" s="309"/>
      <c r="R115" s="345" t="s">
        <v>351</v>
      </c>
      <c r="W115" s="40"/>
      <c r="X115" s="40"/>
    </row>
    <row r="116" spans="2:24" ht="30.9" customHeight="1" x14ac:dyDescent="0.25">
      <c r="B116" s="14">
        <f t="shared" si="12"/>
        <v>44725</v>
      </c>
      <c r="C116" s="21">
        <v>44725</v>
      </c>
      <c r="D116" s="21"/>
      <c r="E116" s="3" t="s">
        <v>52</v>
      </c>
      <c r="F116" s="4" t="s">
        <v>119</v>
      </c>
      <c r="G116" s="8" t="s">
        <v>259</v>
      </c>
      <c r="H116" s="3"/>
      <c r="I116" s="3"/>
      <c r="J116" s="3" t="s">
        <v>53</v>
      </c>
      <c r="K116" s="112"/>
      <c r="L116" s="3"/>
      <c r="M116" s="7" t="s">
        <v>34</v>
      </c>
      <c r="N116" s="7">
        <v>0.8125</v>
      </c>
      <c r="O116" s="9" t="s">
        <v>274</v>
      </c>
      <c r="P116" s="27"/>
      <c r="W116" s="13"/>
    </row>
    <row r="117" spans="2:24" ht="30.9" customHeight="1" x14ac:dyDescent="0.25">
      <c r="B117" s="14">
        <f t="shared" si="12"/>
        <v>44725</v>
      </c>
      <c r="C117" s="21">
        <v>44725</v>
      </c>
      <c r="D117" s="21"/>
      <c r="E117" s="3" t="s">
        <v>52</v>
      </c>
      <c r="F117" s="4" t="s">
        <v>119</v>
      </c>
      <c r="G117" s="284">
        <v>16</v>
      </c>
      <c r="H117" s="3"/>
      <c r="I117" s="3" t="s">
        <v>29</v>
      </c>
      <c r="J117" s="3"/>
      <c r="K117" s="3"/>
      <c r="L117" s="3"/>
      <c r="M117" s="7" t="s">
        <v>42</v>
      </c>
      <c r="N117" s="7">
        <v>0.8125</v>
      </c>
      <c r="O117" s="9" t="s">
        <v>97</v>
      </c>
      <c r="P117" s="24"/>
      <c r="R117" s="345" t="s">
        <v>352</v>
      </c>
      <c r="W117" s="13"/>
    </row>
    <row r="118" spans="2:24" ht="30.9" customHeight="1" x14ac:dyDescent="0.25">
      <c r="B118" s="14">
        <f t="shared" ref="B118:B119" si="22">+C118</f>
        <v>44726</v>
      </c>
      <c r="C118" s="21">
        <v>44726</v>
      </c>
      <c r="D118" s="21"/>
      <c r="E118" s="3" t="s">
        <v>52</v>
      </c>
      <c r="F118" s="4" t="s">
        <v>119</v>
      </c>
      <c r="G118" s="332">
        <v>17</v>
      </c>
      <c r="H118" s="3"/>
      <c r="I118" s="3" t="s">
        <v>29</v>
      </c>
      <c r="J118" s="3"/>
      <c r="K118" s="3"/>
      <c r="L118" s="3"/>
      <c r="M118" s="7" t="s">
        <v>34</v>
      </c>
      <c r="N118" s="7">
        <v>0.8125</v>
      </c>
      <c r="O118" s="9" t="s">
        <v>97</v>
      </c>
      <c r="P118" s="24"/>
      <c r="R118" s="345" t="s">
        <v>353</v>
      </c>
      <c r="W118" s="13"/>
    </row>
    <row r="119" spans="2:24" ht="30.9" customHeight="1" x14ac:dyDescent="0.25">
      <c r="B119" s="14">
        <f t="shared" si="22"/>
        <v>44732</v>
      </c>
      <c r="C119" s="21">
        <v>44732</v>
      </c>
      <c r="D119" s="21"/>
      <c r="E119" s="3" t="s">
        <v>52</v>
      </c>
      <c r="F119" s="4" t="s">
        <v>119</v>
      </c>
      <c r="G119" s="332">
        <v>18</v>
      </c>
      <c r="H119" s="3"/>
      <c r="I119" s="3" t="s">
        <v>29</v>
      </c>
      <c r="J119" s="3"/>
      <c r="K119" s="3"/>
      <c r="L119" s="3"/>
      <c r="M119" s="7" t="s">
        <v>42</v>
      </c>
      <c r="N119" s="7">
        <v>0.8125</v>
      </c>
      <c r="O119" s="9" t="s">
        <v>97</v>
      </c>
      <c r="P119" s="24"/>
      <c r="R119" s="345" t="s">
        <v>394</v>
      </c>
      <c r="W119" s="13"/>
    </row>
    <row r="120" spans="2:24" ht="30.9" customHeight="1" x14ac:dyDescent="0.25">
      <c r="B120" s="14"/>
      <c r="C120" s="21"/>
      <c r="D120" s="21"/>
      <c r="G120" s="284"/>
      <c r="H120" s="3"/>
      <c r="I120" s="3"/>
      <c r="J120" s="3"/>
      <c r="K120" s="3"/>
      <c r="L120" s="3"/>
      <c r="P120" s="24"/>
      <c r="W120" s="13"/>
    </row>
    <row r="121" spans="2:24" ht="30.9" customHeight="1" x14ac:dyDescent="0.25">
      <c r="B121" s="3"/>
      <c r="C121" s="1" t="s">
        <v>133</v>
      </c>
      <c r="D121" s="21"/>
      <c r="L121" s="26"/>
      <c r="M121" s="1" t="s">
        <v>117</v>
      </c>
      <c r="N121" s="1" t="s">
        <v>4</v>
      </c>
      <c r="O121" s="1" t="s">
        <v>118</v>
      </c>
      <c r="P121" s="1" t="s">
        <v>0</v>
      </c>
      <c r="R121" s="320" t="s">
        <v>300</v>
      </c>
      <c r="S121" s="321"/>
      <c r="T121" s="320" t="s">
        <v>301</v>
      </c>
      <c r="W121" s="13"/>
    </row>
    <row r="122" spans="2:24" ht="30.9" customHeight="1" x14ac:dyDescent="0.25">
      <c r="B122" s="14">
        <f t="shared" ref="B122:B124" si="23">+C122</f>
        <v>44486</v>
      </c>
      <c r="C122" s="21">
        <v>44486</v>
      </c>
      <c r="D122" s="21"/>
      <c r="E122" s="3" t="s">
        <v>52</v>
      </c>
      <c r="F122" s="4" t="s">
        <v>119</v>
      </c>
      <c r="G122" s="284">
        <v>1</v>
      </c>
      <c r="H122" s="3" t="s">
        <v>21</v>
      </c>
      <c r="I122" s="3" t="s">
        <v>24</v>
      </c>
      <c r="J122" s="3"/>
      <c r="K122" s="3"/>
      <c r="L122" s="3"/>
      <c r="M122" s="7" t="s">
        <v>34</v>
      </c>
      <c r="N122" s="7">
        <v>0.41666666666666669</v>
      </c>
      <c r="O122" s="9" t="s">
        <v>263</v>
      </c>
      <c r="P122" s="24" t="s">
        <v>21</v>
      </c>
      <c r="R122" s="319" t="s">
        <v>307</v>
      </c>
      <c r="W122" s="13"/>
    </row>
    <row r="123" spans="2:24" ht="30.9" customHeight="1" x14ac:dyDescent="0.25">
      <c r="B123" s="14">
        <f t="shared" si="23"/>
        <v>44486</v>
      </c>
      <c r="C123" s="21">
        <v>44486</v>
      </c>
      <c r="D123" s="21"/>
      <c r="E123" s="3" t="s">
        <v>52</v>
      </c>
      <c r="F123" s="4" t="s">
        <v>119</v>
      </c>
      <c r="G123" s="284">
        <v>1</v>
      </c>
      <c r="H123" s="3"/>
      <c r="I123" s="3"/>
      <c r="J123" s="3" t="s">
        <v>26</v>
      </c>
      <c r="K123" s="3"/>
      <c r="L123" s="3"/>
      <c r="M123" s="284" t="s">
        <v>34</v>
      </c>
      <c r="N123" s="7">
        <v>0.58333333333333337</v>
      </c>
      <c r="O123" s="9" t="s">
        <v>97</v>
      </c>
      <c r="P123" s="27">
        <f>COUNTIF($H$122:$L$139, "WLD")</f>
        <v>5</v>
      </c>
      <c r="R123" s="319"/>
      <c r="T123" s="6" t="s">
        <v>311</v>
      </c>
      <c r="W123" s="13"/>
    </row>
    <row r="124" spans="2:24" ht="30.9" customHeight="1" x14ac:dyDescent="0.25">
      <c r="B124" s="14">
        <f t="shared" si="23"/>
        <v>44507</v>
      </c>
      <c r="C124" s="21">
        <v>44507</v>
      </c>
      <c r="D124" s="21"/>
      <c r="E124" s="3" t="s">
        <v>52</v>
      </c>
      <c r="F124" s="4" t="s">
        <v>119</v>
      </c>
      <c r="G124" s="284">
        <v>2</v>
      </c>
      <c r="H124" s="3"/>
      <c r="I124" s="3"/>
      <c r="J124" s="3" t="s">
        <v>26</v>
      </c>
      <c r="K124" s="3"/>
      <c r="L124" s="3"/>
      <c r="M124" s="284" t="s">
        <v>34</v>
      </c>
      <c r="N124" s="7">
        <v>0.41666666666666669</v>
      </c>
      <c r="O124" s="9" t="s">
        <v>263</v>
      </c>
      <c r="P124" s="24" t="s">
        <v>24</v>
      </c>
      <c r="R124" s="319"/>
      <c r="T124" s="322" t="s">
        <v>317</v>
      </c>
      <c r="W124" s="13"/>
    </row>
    <row r="125" spans="2:24" ht="30.9" customHeight="1" x14ac:dyDescent="0.25">
      <c r="B125" s="14">
        <f t="shared" ref="B125:B141" si="24">+C125</f>
        <v>44507</v>
      </c>
      <c r="C125" s="21">
        <v>44507</v>
      </c>
      <c r="D125" s="21"/>
      <c r="E125" s="3" t="s">
        <v>52</v>
      </c>
      <c r="F125" s="4" t="s">
        <v>119</v>
      </c>
      <c r="G125" s="284">
        <v>2</v>
      </c>
      <c r="H125" s="3"/>
      <c r="I125" s="3" t="s">
        <v>24</v>
      </c>
      <c r="J125" s="3"/>
      <c r="K125" s="3"/>
      <c r="L125" s="3"/>
      <c r="M125" s="284" t="s">
        <v>34</v>
      </c>
      <c r="N125" s="7">
        <v>0.41666666666666669</v>
      </c>
      <c r="O125" s="9" t="s">
        <v>97</v>
      </c>
      <c r="P125" s="27">
        <f>COUNTIF($H$122:$L$139, "WLH")</f>
        <v>7</v>
      </c>
      <c r="W125" s="13"/>
    </row>
    <row r="126" spans="2:24" ht="30.9" customHeight="1" x14ac:dyDescent="0.25">
      <c r="B126" s="14">
        <f t="shared" si="24"/>
        <v>44528</v>
      </c>
      <c r="C126" s="21">
        <v>44528</v>
      </c>
      <c r="D126" s="21"/>
      <c r="E126" s="3" t="s">
        <v>52</v>
      </c>
      <c r="F126" s="4" t="s">
        <v>119</v>
      </c>
      <c r="G126" s="8" t="s">
        <v>57</v>
      </c>
      <c r="I126" s="3" t="s">
        <v>24</v>
      </c>
      <c r="J126" s="3" t="s">
        <v>26</v>
      </c>
      <c r="K126" s="3"/>
      <c r="L126" s="3"/>
      <c r="M126" s="284" t="s">
        <v>34</v>
      </c>
      <c r="N126" s="7">
        <v>0.41666666666666669</v>
      </c>
      <c r="O126" s="9" t="s">
        <v>263</v>
      </c>
      <c r="P126" s="24" t="s">
        <v>26</v>
      </c>
      <c r="R126" s="319"/>
      <c r="T126" s="6" t="s">
        <v>397</v>
      </c>
      <c r="W126" s="13"/>
    </row>
    <row r="127" spans="2:24" ht="30.9" customHeight="1" x14ac:dyDescent="0.25">
      <c r="B127" s="14">
        <f t="shared" si="24"/>
        <v>44528</v>
      </c>
      <c r="C127" s="21">
        <v>44528</v>
      </c>
      <c r="D127" s="21"/>
      <c r="E127" s="3" t="s">
        <v>52</v>
      </c>
      <c r="F127" s="4" t="s">
        <v>119</v>
      </c>
      <c r="G127" s="284">
        <v>2</v>
      </c>
      <c r="H127" s="3" t="s">
        <v>21</v>
      </c>
      <c r="I127" s="3"/>
      <c r="K127" s="3"/>
      <c r="L127" s="3"/>
      <c r="M127" s="284" t="s">
        <v>34</v>
      </c>
      <c r="N127" s="7">
        <v>0.58333333333333337</v>
      </c>
      <c r="O127" s="9" t="s">
        <v>97</v>
      </c>
      <c r="P127" s="27">
        <f>COUNTIF($H$122:$L$139, "H2LL")</f>
        <v>7</v>
      </c>
      <c r="R127" s="319" t="s">
        <v>308</v>
      </c>
      <c r="T127" s="322" t="s">
        <v>398</v>
      </c>
      <c r="W127" s="13"/>
    </row>
    <row r="128" spans="2:24" ht="30.9" customHeight="1" x14ac:dyDescent="0.25">
      <c r="B128" s="14">
        <f t="shared" si="24"/>
        <v>44577</v>
      </c>
      <c r="C128" s="21">
        <v>44577</v>
      </c>
      <c r="D128" s="21"/>
      <c r="E128" s="3" t="s">
        <v>52</v>
      </c>
      <c r="F128" s="4" t="s">
        <v>119</v>
      </c>
      <c r="G128" s="8" t="s">
        <v>288</v>
      </c>
      <c r="H128" s="3" t="s">
        <v>21</v>
      </c>
      <c r="I128" s="3" t="s">
        <v>24</v>
      </c>
      <c r="K128" s="3"/>
      <c r="L128" s="3"/>
      <c r="M128" s="284" t="s">
        <v>34</v>
      </c>
      <c r="N128" s="7">
        <v>0.41666666666666669</v>
      </c>
      <c r="O128" s="9" t="s">
        <v>263</v>
      </c>
      <c r="R128" s="319" t="s">
        <v>355</v>
      </c>
      <c r="W128" s="13"/>
    </row>
    <row r="129" spans="1:23" ht="30.9" customHeight="1" x14ac:dyDescent="0.25">
      <c r="B129" s="14">
        <f t="shared" si="24"/>
        <v>44577</v>
      </c>
      <c r="C129" s="21">
        <v>44577</v>
      </c>
      <c r="D129" s="21"/>
      <c r="E129" s="3" t="s">
        <v>52</v>
      </c>
      <c r="F129" s="4" t="s">
        <v>119</v>
      </c>
      <c r="G129" s="284">
        <v>4</v>
      </c>
      <c r="H129" s="3"/>
      <c r="J129" s="3" t="s">
        <v>26</v>
      </c>
      <c r="K129" s="3"/>
      <c r="L129" s="3"/>
      <c r="M129" s="284" t="s">
        <v>34</v>
      </c>
      <c r="N129" s="7">
        <v>0.58333333333333337</v>
      </c>
      <c r="O129" s="9" t="s">
        <v>97</v>
      </c>
      <c r="P129" s="27"/>
      <c r="R129" s="319"/>
      <c r="W129" s="13"/>
    </row>
    <row r="130" spans="1:23" ht="30.9" customHeight="1" x14ac:dyDescent="0.25">
      <c r="A130" s="285"/>
      <c r="B130" s="14">
        <f t="shared" si="24"/>
        <v>44619</v>
      </c>
      <c r="C130" s="21">
        <v>44619</v>
      </c>
      <c r="D130" s="21"/>
      <c r="E130" s="3" t="s">
        <v>52</v>
      </c>
      <c r="F130" s="4" t="s">
        <v>119</v>
      </c>
      <c r="G130" s="284">
        <v>5</v>
      </c>
      <c r="H130" s="3"/>
      <c r="I130" s="3"/>
      <c r="J130" s="3" t="s">
        <v>26</v>
      </c>
      <c r="K130" s="3"/>
      <c r="L130" s="3"/>
      <c r="M130" s="284" t="s">
        <v>34</v>
      </c>
      <c r="N130" s="7">
        <v>0.41666666666666669</v>
      </c>
      <c r="O130" s="9" t="s">
        <v>263</v>
      </c>
      <c r="R130" s="319"/>
    </row>
    <row r="131" spans="1:23" ht="30.9" customHeight="1" x14ac:dyDescent="0.25">
      <c r="A131" s="285"/>
      <c r="B131" s="14">
        <f t="shared" si="24"/>
        <v>44619</v>
      </c>
      <c r="C131" s="21">
        <v>44619</v>
      </c>
      <c r="D131" s="21"/>
      <c r="E131" s="3" t="s">
        <v>52</v>
      </c>
      <c r="F131" s="4" t="s">
        <v>119</v>
      </c>
      <c r="G131" s="284">
        <v>5</v>
      </c>
      <c r="H131" s="3"/>
      <c r="I131" s="3" t="s">
        <v>24</v>
      </c>
      <c r="J131" s="3"/>
      <c r="K131" s="3"/>
      <c r="L131" s="3"/>
      <c r="M131" s="7" t="s">
        <v>34</v>
      </c>
      <c r="N131" s="7">
        <v>0.41666666666666669</v>
      </c>
      <c r="O131" s="9" t="s">
        <v>97</v>
      </c>
    </row>
    <row r="132" spans="1:23" ht="30.9" customHeight="1" x14ac:dyDescent="0.25">
      <c r="B132" s="14">
        <f t="shared" si="24"/>
        <v>44675</v>
      </c>
      <c r="C132" s="21">
        <v>44675</v>
      </c>
      <c r="D132" s="21"/>
      <c r="E132" s="3" t="s">
        <v>52</v>
      </c>
      <c r="F132" s="4" t="s">
        <v>119</v>
      </c>
      <c r="G132" s="8" t="s">
        <v>222</v>
      </c>
      <c r="I132" s="3" t="s">
        <v>24</v>
      </c>
      <c r="J132" s="3" t="s">
        <v>26</v>
      </c>
      <c r="K132" s="3"/>
      <c r="L132" s="227"/>
      <c r="M132" s="284" t="s">
        <v>34</v>
      </c>
      <c r="N132" s="7">
        <v>0.41666666666666669</v>
      </c>
      <c r="O132" s="9" t="s">
        <v>263</v>
      </c>
      <c r="R132" s="319"/>
    </row>
    <row r="133" spans="1:23" ht="30.9" customHeight="1" x14ac:dyDescent="0.25">
      <c r="B133" s="14">
        <f t="shared" si="24"/>
        <v>44675</v>
      </c>
      <c r="C133" s="21">
        <v>44675</v>
      </c>
      <c r="D133" s="21"/>
      <c r="E133" s="3" t="s">
        <v>52</v>
      </c>
      <c r="F133" s="4" t="s">
        <v>119</v>
      </c>
      <c r="G133" s="284">
        <v>4</v>
      </c>
      <c r="H133" s="3" t="s">
        <v>21</v>
      </c>
      <c r="I133" s="3"/>
      <c r="K133" s="3"/>
      <c r="L133" s="227"/>
      <c r="M133" s="284" t="s">
        <v>34</v>
      </c>
      <c r="N133" s="7">
        <v>0.58333333333333337</v>
      </c>
      <c r="O133" s="9" t="s">
        <v>97</v>
      </c>
      <c r="R133" s="319" t="s">
        <v>356</v>
      </c>
    </row>
    <row r="134" spans="1:23" ht="30.9" customHeight="1" x14ac:dyDescent="0.25">
      <c r="B134" s="14">
        <f t="shared" si="24"/>
        <v>44703</v>
      </c>
      <c r="C134" s="21">
        <v>44703</v>
      </c>
      <c r="D134" s="21"/>
      <c r="E134" s="3" t="s">
        <v>52</v>
      </c>
      <c r="F134" s="4" t="s">
        <v>119</v>
      </c>
      <c r="G134" s="8" t="s">
        <v>387</v>
      </c>
      <c r="H134" s="3" t="s">
        <v>21</v>
      </c>
      <c r="I134" s="3" t="s">
        <v>24</v>
      </c>
      <c r="J134" s="3"/>
      <c r="K134" s="3"/>
      <c r="L134" s="227"/>
      <c r="M134" s="284" t="s">
        <v>34</v>
      </c>
      <c r="N134" s="8" t="s">
        <v>264</v>
      </c>
      <c r="O134" s="9" t="s">
        <v>263</v>
      </c>
      <c r="R134" s="319" t="s">
        <v>341</v>
      </c>
    </row>
    <row r="135" spans="1:23" ht="30.9" customHeight="1" x14ac:dyDescent="0.25">
      <c r="B135" s="14">
        <f t="shared" si="24"/>
        <v>44703</v>
      </c>
      <c r="C135" s="21">
        <v>44703</v>
      </c>
      <c r="D135" s="21"/>
      <c r="E135" s="3" t="s">
        <v>52</v>
      </c>
      <c r="F135" s="4" t="s">
        <v>119</v>
      </c>
      <c r="G135" s="284">
        <v>7</v>
      </c>
      <c r="H135" s="3"/>
      <c r="I135" s="3"/>
      <c r="J135" s="3" t="s">
        <v>26</v>
      </c>
      <c r="K135" s="3"/>
      <c r="L135" s="227"/>
      <c r="M135" s="284" t="s">
        <v>34</v>
      </c>
      <c r="N135" s="7">
        <v>0.58333333333333337</v>
      </c>
      <c r="O135" s="9" t="s">
        <v>97</v>
      </c>
      <c r="R135" s="319"/>
    </row>
    <row r="136" spans="1:23" ht="30.9" customHeight="1" x14ac:dyDescent="0.25">
      <c r="B136" s="14">
        <f t="shared" si="24"/>
        <v>44709</v>
      </c>
      <c r="C136" s="21">
        <v>44709</v>
      </c>
      <c r="D136" s="21"/>
      <c r="E136" s="32" t="s">
        <v>134</v>
      </c>
      <c r="F136" s="33"/>
      <c r="G136" s="34"/>
      <c r="H136" s="32" t="s">
        <v>76</v>
      </c>
      <c r="I136" s="32"/>
      <c r="J136" s="32"/>
      <c r="L136" s="8"/>
      <c r="M136" s="8" t="s">
        <v>34</v>
      </c>
      <c r="N136" s="9"/>
    </row>
    <row r="137" spans="1:23" ht="30.9" customHeight="1" x14ac:dyDescent="0.25">
      <c r="B137" s="14">
        <f t="shared" si="24"/>
        <v>44709</v>
      </c>
      <c r="C137" s="21">
        <v>44709</v>
      </c>
      <c r="D137" s="21"/>
      <c r="E137" s="29" t="s">
        <v>134</v>
      </c>
      <c r="F137" s="30"/>
      <c r="G137" s="31"/>
      <c r="H137" s="29" t="s">
        <v>75</v>
      </c>
      <c r="I137" s="29"/>
      <c r="J137" s="29"/>
      <c r="L137" s="8"/>
      <c r="M137" s="8" t="s">
        <v>34</v>
      </c>
      <c r="N137" s="9"/>
      <c r="R137" s="35"/>
      <c r="S137" s="35"/>
    </row>
    <row r="138" spans="1:23" ht="30.9" customHeight="1" x14ac:dyDescent="0.25">
      <c r="B138" s="14">
        <f>+C138</f>
        <v>44710</v>
      </c>
      <c r="C138" s="21">
        <v>44710</v>
      </c>
      <c r="D138" s="21"/>
      <c r="E138" s="32" t="s">
        <v>134</v>
      </c>
      <c r="F138" s="33"/>
      <c r="G138" s="34"/>
      <c r="H138" s="32" t="s">
        <v>76</v>
      </c>
      <c r="I138" s="32"/>
      <c r="J138" s="32"/>
      <c r="L138" s="8"/>
      <c r="M138" s="8" t="s">
        <v>34</v>
      </c>
      <c r="N138" s="9"/>
    </row>
    <row r="139" spans="1:23" ht="30.9" customHeight="1" x14ac:dyDescent="0.25">
      <c r="B139" s="14">
        <f>+C139</f>
        <v>44710</v>
      </c>
      <c r="C139" s="21">
        <v>44710</v>
      </c>
      <c r="D139" s="21"/>
      <c r="E139" s="29" t="s">
        <v>134</v>
      </c>
      <c r="F139" s="30"/>
      <c r="G139" s="31"/>
      <c r="H139" s="29" t="s">
        <v>75</v>
      </c>
      <c r="I139" s="29"/>
      <c r="J139" s="29"/>
      <c r="L139" s="8"/>
      <c r="M139" s="8" t="s">
        <v>34</v>
      </c>
      <c r="N139" s="9"/>
      <c r="R139" s="35"/>
      <c r="S139" s="35"/>
    </row>
    <row r="140" spans="1:23" ht="30.9" customHeight="1" x14ac:dyDescent="0.25">
      <c r="B140" s="14">
        <f t="shared" si="24"/>
        <v>44730</v>
      </c>
      <c r="C140" s="21">
        <v>44730</v>
      </c>
      <c r="D140" s="21"/>
      <c r="E140" s="29" t="s">
        <v>135</v>
      </c>
      <c r="F140" s="30"/>
      <c r="G140" s="31"/>
      <c r="H140" s="29"/>
      <c r="I140" s="29"/>
      <c r="J140" s="29"/>
      <c r="L140" s="8"/>
      <c r="M140" s="8"/>
      <c r="N140" s="9"/>
      <c r="R140" s="35"/>
      <c r="S140" s="35"/>
    </row>
    <row r="141" spans="1:23" ht="30.9" customHeight="1" x14ac:dyDescent="0.25">
      <c r="B141" s="14">
        <f t="shared" si="24"/>
        <v>44731</v>
      </c>
      <c r="C141" s="21">
        <v>44731</v>
      </c>
      <c r="D141" s="21"/>
      <c r="E141" s="29" t="s">
        <v>135</v>
      </c>
      <c r="F141" s="30"/>
      <c r="G141" s="31"/>
      <c r="H141" s="29"/>
      <c r="I141" s="29"/>
      <c r="J141" s="29"/>
      <c r="L141" s="8"/>
      <c r="M141" s="8"/>
      <c r="N141" s="9"/>
      <c r="R141" s="35"/>
      <c r="S141" s="35"/>
    </row>
    <row r="142" spans="1:23" ht="30.9" customHeight="1" x14ac:dyDescent="0.25">
      <c r="B142" s="3"/>
      <c r="C142" s="21"/>
      <c r="D142" s="21"/>
      <c r="E142" s="41"/>
      <c r="F142" s="42"/>
      <c r="G142" s="43"/>
      <c r="H142" s="41"/>
      <c r="I142" s="41"/>
      <c r="J142" s="41"/>
      <c r="L142" s="8"/>
      <c r="M142" s="9"/>
      <c r="N142" s="9"/>
      <c r="R142" s="35"/>
      <c r="S142" s="35"/>
    </row>
    <row r="143" spans="1:23" ht="30.9" customHeight="1" x14ac:dyDescent="0.25">
      <c r="B143" s="3"/>
      <c r="C143" s="1" t="s">
        <v>136</v>
      </c>
      <c r="D143" s="21"/>
      <c r="L143" s="26"/>
      <c r="M143" s="1" t="s">
        <v>117</v>
      </c>
      <c r="N143" s="1" t="s">
        <v>4</v>
      </c>
      <c r="O143" s="1" t="s">
        <v>118</v>
      </c>
      <c r="P143" s="1" t="s">
        <v>0</v>
      </c>
      <c r="R143" s="321"/>
      <c r="S143" s="321"/>
      <c r="T143" s="320" t="s">
        <v>301</v>
      </c>
    </row>
    <row r="144" spans="1:23" ht="30.9" customHeight="1" x14ac:dyDescent="0.25">
      <c r="B144" s="14">
        <f t="shared" ref="B144" si="25">+C144</f>
        <v>44662</v>
      </c>
      <c r="C144" s="21">
        <v>44662</v>
      </c>
      <c r="D144" s="21"/>
      <c r="E144" s="3" t="s">
        <v>137</v>
      </c>
      <c r="F144" s="284" t="s">
        <v>93</v>
      </c>
      <c r="M144" s="7" t="s">
        <v>42</v>
      </c>
      <c r="N144" s="7">
        <v>0.79166666666666663</v>
      </c>
      <c r="O144" s="9" t="s">
        <v>97</v>
      </c>
      <c r="P144" s="352"/>
      <c r="Q144" s="352"/>
      <c r="R144" s="352"/>
      <c r="S144" s="310"/>
    </row>
    <row r="145" spans="2:20" ht="30.9" customHeight="1" x14ac:dyDescent="0.25">
      <c r="B145" s="3"/>
      <c r="C145" s="21"/>
      <c r="D145" s="21"/>
      <c r="E145" s="6"/>
      <c r="F145" s="284"/>
      <c r="P145" s="285"/>
      <c r="Q145" s="285"/>
      <c r="R145" s="285"/>
      <c r="S145" s="311"/>
    </row>
    <row r="146" spans="2:20" ht="30.9" customHeight="1" x14ac:dyDescent="0.25">
      <c r="B146" s="3"/>
      <c r="C146" s="1" t="s">
        <v>138</v>
      </c>
      <c r="D146" s="21"/>
      <c r="L146" s="26"/>
      <c r="M146" s="1" t="s">
        <v>117</v>
      </c>
      <c r="N146" s="1" t="s">
        <v>4</v>
      </c>
      <c r="O146" s="1" t="s">
        <v>118</v>
      </c>
      <c r="P146" s="1" t="s">
        <v>0</v>
      </c>
      <c r="T146" s="320" t="s">
        <v>301</v>
      </c>
    </row>
    <row r="147" spans="2:20" ht="30.9" customHeight="1" x14ac:dyDescent="0.25">
      <c r="B147" s="14">
        <f t="shared" ref="B147:B152" si="26">+C147</f>
        <v>44472</v>
      </c>
      <c r="C147" s="21">
        <v>44472</v>
      </c>
      <c r="D147" s="21"/>
      <c r="E147" s="3" t="s">
        <v>265</v>
      </c>
      <c r="G147" s="3"/>
      <c r="H147" s="3" t="s">
        <v>266</v>
      </c>
      <c r="I147" s="3"/>
      <c r="J147" s="3"/>
      <c r="K147" s="3"/>
      <c r="L147" s="3"/>
      <c r="M147" s="284" t="s">
        <v>34</v>
      </c>
      <c r="N147" s="44">
        <v>0.41666666666666669</v>
      </c>
      <c r="O147" s="285">
        <v>32</v>
      </c>
      <c r="P147" s="352"/>
      <c r="Q147" s="352"/>
      <c r="R147" s="352"/>
      <c r="S147" s="310"/>
    </row>
    <row r="148" spans="2:20" ht="30.9" customHeight="1" x14ac:dyDescent="0.25">
      <c r="B148" s="14">
        <f t="shared" si="26"/>
        <v>44478</v>
      </c>
      <c r="C148" s="21">
        <v>44478</v>
      </c>
      <c r="D148" s="21"/>
      <c r="E148" s="3" t="s">
        <v>139</v>
      </c>
      <c r="G148" s="3"/>
      <c r="H148" s="3" t="s">
        <v>76</v>
      </c>
      <c r="I148" s="3"/>
      <c r="J148" s="3"/>
      <c r="K148" s="3"/>
      <c r="L148" s="3"/>
      <c r="M148" s="284" t="s">
        <v>34</v>
      </c>
      <c r="N148" s="44">
        <v>0.41666666666666669</v>
      </c>
      <c r="O148" s="285">
        <v>32</v>
      </c>
      <c r="P148" s="352"/>
      <c r="Q148" s="352"/>
      <c r="R148" s="352"/>
      <c r="S148" s="310"/>
    </row>
    <row r="149" spans="2:20" ht="30.9" customHeight="1" x14ac:dyDescent="0.25">
      <c r="B149" s="14">
        <f t="shared" si="26"/>
        <v>44492</v>
      </c>
      <c r="C149" s="21">
        <v>44492</v>
      </c>
      <c r="D149" s="21"/>
      <c r="E149" s="3" t="s">
        <v>140</v>
      </c>
      <c r="G149" s="3"/>
      <c r="H149" s="3" t="s">
        <v>141</v>
      </c>
      <c r="I149" s="3"/>
      <c r="J149" s="3"/>
      <c r="K149" s="3"/>
      <c r="L149" s="3"/>
      <c r="M149" s="8" t="s">
        <v>34</v>
      </c>
      <c r="N149" s="9"/>
      <c r="P149" s="352"/>
      <c r="Q149" s="352"/>
      <c r="R149" s="352"/>
      <c r="S149" s="310"/>
    </row>
    <row r="150" spans="2:20" ht="30.9" customHeight="1" x14ac:dyDescent="0.25">
      <c r="B150" s="14">
        <f t="shared" si="26"/>
        <v>44492</v>
      </c>
      <c r="C150" s="21">
        <v>44492</v>
      </c>
      <c r="D150" s="21"/>
      <c r="E150" s="3" t="s">
        <v>142</v>
      </c>
      <c r="G150" s="3"/>
      <c r="H150" s="3" t="s">
        <v>143</v>
      </c>
      <c r="I150" s="3"/>
      <c r="J150" s="3"/>
      <c r="K150" s="3"/>
      <c r="L150" s="3"/>
      <c r="M150" s="8" t="s">
        <v>34</v>
      </c>
      <c r="N150" s="9"/>
      <c r="P150" s="352"/>
      <c r="Q150" s="352"/>
      <c r="R150" s="352"/>
      <c r="S150" s="310"/>
    </row>
    <row r="151" spans="2:20" ht="30.9" customHeight="1" x14ac:dyDescent="0.25">
      <c r="B151" s="14">
        <f t="shared" si="26"/>
        <v>44493</v>
      </c>
      <c r="C151" s="21">
        <v>44493</v>
      </c>
      <c r="D151" s="21"/>
      <c r="E151" s="3" t="s">
        <v>144</v>
      </c>
      <c r="G151" s="3"/>
      <c r="H151" s="3"/>
      <c r="I151" s="3"/>
      <c r="J151" s="3"/>
      <c r="K151" s="3"/>
      <c r="L151" s="3"/>
      <c r="M151" s="8" t="s">
        <v>34</v>
      </c>
      <c r="N151" s="9"/>
      <c r="P151" s="352"/>
      <c r="Q151" s="352"/>
      <c r="R151" s="352"/>
      <c r="S151" s="310"/>
    </row>
    <row r="152" spans="2:20" ht="30.9" customHeight="1" x14ac:dyDescent="0.25">
      <c r="B152" s="14">
        <f t="shared" si="26"/>
        <v>44493</v>
      </c>
      <c r="C152" s="21">
        <v>44493</v>
      </c>
      <c r="D152" s="21"/>
      <c r="E152" s="3" t="s">
        <v>145</v>
      </c>
      <c r="G152" s="3"/>
      <c r="H152" s="3"/>
      <c r="I152" s="3"/>
      <c r="J152" s="3"/>
      <c r="K152" s="3"/>
      <c r="L152" s="3"/>
      <c r="M152" s="8" t="s">
        <v>34</v>
      </c>
      <c r="N152" s="9"/>
      <c r="R152" s="9"/>
      <c r="S152" s="9"/>
    </row>
    <row r="153" spans="2:20" ht="30.9" customHeight="1" x14ac:dyDescent="0.25">
      <c r="B153" s="3"/>
      <c r="C153" s="1" t="s">
        <v>146</v>
      </c>
      <c r="D153" s="21"/>
      <c r="L153" s="26"/>
    </row>
    <row r="154" spans="2:20" ht="30.9" customHeight="1" x14ac:dyDescent="0.25">
      <c r="B154" s="3"/>
      <c r="C154" s="1" t="s">
        <v>147</v>
      </c>
      <c r="D154" s="21"/>
      <c r="L154" s="26"/>
      <c r="M154" s="1" t="s">
        <v>117</v>
      </c>
      <c r="N154" s="1" t="s">
        <v>4</v>
      </c>
      <c r="O154" s="1" t="s">
        <v>118</v>
      </c>
      <c r="P154" s="1" t="s">
        <v>0</v>
      </c>
      <c r="T154" s="320" t="s">
        <v>301</v>
      </c>
    </row>
    <row r="155" spans="2:20" ht="30.9" customHeight="1" x14ac:dyDescent="0.25">
      <c r="B155" s="14">
        <f t="shared" ref="B155:B160" si="27">+C155</f>
        <v>44501</v>
      </c>
      <c r="C155" s="21">
        <v>44501</v>
      </c>
      <c r="D155" s="21"/>
      <c r="E155" s="3" t="s">
        <v>148</v>
      </c>
      <c r="F155" s="4" t="s">
        <v>119</v>
      </c>
      <c r="G155" s="284">
        <v>1</v>
      </c>
      <c r="H155" s="3" t="s">
        <v>149</v>
      </c>
      <c r="I155" s="3"/>
      <c r="J155" s="3"/>
      <c r="K155" s="3"/>
      <c r="M155" s="7" t="s">
        <v>34</v>
      </c>
      <c r="N155" s="7" t="s">
        <v>267</v>
      </c>
      <c r="O155" s="9" t="s">
        <v>120</v>
      </c>
      <c r="P155" s="352" t="s">
        <v>151</v>
      </c>
      <c r="Q155" s="352"/>
      <c r="R155" s="352"/>
      <c r="S155" s="310"/>
    </row>
    <row r="156" spans="2:20" ht="30.9" customHeight="1" x14ac:dyDescent="0.25">
      <c r="B156" s="14">
        <f t="shared" si="27"/>
        <v>44501</v>
      </c>
      <c r="C156" s="21">
        <v>44501</v>
      </c>
      <c r="D156" s="21"/>
      <c r="E156" s="3" t="s">
        <v>148</v>
      </c>
      <c r="F156" s="4" t="s">
        <v>119</v>
      </c>
      <c r="G156" s="284">
        <v>1</v>
      </c>
      <c r="H156" s="3" t="s">
        <v>149</v>
      </c>
      <c r="I156" s="3"/>
      <c r="J156" s="3"/>
      <c r="K156" s="3"/>
      <c r="M156" s="7" t="s">
        <v>42</v>
      </c>
      <c r="N156" s="7" t="s">
        <v>267</v>
      </c>
      <c r="O156" s="9" t="s">
        <v>97</v>
      </c>
      <c r="P156" s="352" t="s">
        <v>151</v>
      </c>
      <c r="Q156" s="352"/>
      <c r="R156" s="352"/>
      <c r="S156" s="310"/>
      <c r="T156" s="6" t="s">
        <v>318</v>
      </c>
    </row>
    <row r="157" spans="2:20" ht="30.9" customHeight="1" x14ac:dyDescent="0.25">
      <c r="B157" s="14">
        <f t="shared" si="27"/>
        <v>44529</v>
      </c>
      <c r="C157" s="21">
        <v>44529</v>
      </c>
      <c r="D157" s="21"/>
      <c r="E157" s="3" t="s">
        <v>148</v>
      </c>
      <c r="F157" s="4" t="s">
        <v>119</v>
      </c>
      <c r="G157" s="284">
        <v>2</v>
      </c>
      <c r="H157" s="3" t="s">
        <v>149</v>
      </c>
      <c r="I157" s="3"/>
      <c r="J157" s="3"/>
      <c r="K157" s="3"/>
      <c r="M157" s="7" t="s">
        <v>34</v>
      </c>
      <c r="N157" s="7" t="s">
        <v>150</v>
      </c>
      <c r="O157" s="9" t="s">
        <v>120</v>
      </c>
      <c r="P157" s="352" t="s">
        <v>151</v>
      </c>
      <c r="Q157" s="352"/>
      <c r="R157" s="352"/>
      <c r="S157" s="310"/>
      <c r="T157" s="6" t="s">
        <v>319</v>
      </c>
    </row>
    <row r="158" spans="2:20" ht="30.9" customHeight="1" x14ac:dyDescent="0.25">
      <c r="B158" s="14">
        <f t="shared" si="27"/>
        <v>44529</v>
      </c>
      <c r="C158" s="21">
        <v>44529</v>
      </c>
      <c r="D158" s="21"/>
      <c r="E158" s="3" t="s">
        <v>148</v>
      </c>
      <c r="F158" s="4" t="s">
        <v>119</v>
      </c>
      <c r="G158" s="284">
        <v>2</v>
      </c>
      <c r="H158" s="3" t="s">
        <v>149</v>
      </c>
      <c r="I158" s="3"/>
      <c r="J158" s="3"/>
      <c r="K158" s="3"/>
      <c r="M158" s="7" t="s">
        <v>42</v>
      </c>
      <c r="N158" s="7" t="s">
        <v>150</v>
      </c>
      <c r="O158" s="9" t="s">
        <v>97</v>
      </c>
      <c r="P158" s="352" t="s">
        <v>151</v>
      </c>
      <c r="Q158" s="352"/>
      <c r="R158" s="352"/>
      <c r="S158" s="310"/>
      <c r="T158" s="6" t="s">
        <v>320</v>
      </c>
    </row>
    <row r="159" spans="2:20" ht="30.9" customHeight="1" x14ac:dyDescent="0.25">
      <c r="B159" s="14">
        <f t="shared" si="27"/>
        <v>44576</v>
      </c>
      <c r="C159" s="21">
        <v>44576</v>
      </c>
      <c r="D159" s="21"/>
      <c r="E159" s="45" t="s">
        <v>268</v>
      </c>
      <c r="F159" s="46"/>
      <c r="G159" s="47"/>
      <c r="H159" s="47"/>
      <c r="I159" s="47"/>
      <c r="J159" s="47"/>
      <c r="K159" s="26"/>
      <c r="L159" s="26"/>
      <c r="M159" s="7" t="s">
        <v>42</v>
      </c>
      <c r="N159" s="7">
        <v>0.41666666666666669</v>
      </c>
      <c r="O159" s="9" t="s">
        <v>97</v>
      </c>
      <c r="P159" s="352"/>
      <c r="Q159" s="352"/>
      <c r="R159" s="352"/>
      <c r="S159" s="310"/>
      <c r="T159" s="6" t="s">
        <v>321</v>
      </c>
    </row>
    <row r="160" spans="2:20" ht="30.9" customHeight="1" x14ac:dyDescent="0.25">
      <c r="B160" s="14">
        <f t="shared" si="27"/>
        <v>44576</v>
      </c>
      <c r="C160" s="21">
        <v>44576</v>
      </c>
      <c r="D160" s="21"/>
      <c r="E160" s="45" t="s">
        <v>269</v>
      </c>
      <c r="F160" s="46"/>
      <c r="G160" s="47"/>
      <c r="H160" s="47"/>
      <c r="I160" s="47"/>
      <c r="J160" s="47"/>
      <c r="K160" s="26"/>
      <c r="L160" s="26"/>
      <c r="M160" s="7" t="s">
        <v>42</v>
      </c>
      <c r="N160" s="7">
        <v>0.58333333333333337</v>
      </c>
      <c r="O160" s="9" t="s">
        <v>97</v>
      </c>
      <c r="P160" s="284"/>
      <c r="Q160" s="284"/>
      <c r="R160" s="284"/>
      <c r="S160" s="310"/>
    </row>
    <row r="161" spans="2:20" ht="30.9" customHeight="1" x14ac:dyDescent="0.25">
      <c r="B161" s="3"/>
      <c r="C161" s="1" t="s">
        <v>152</v>
      </c>
      <c r="D161" s="21"/>
      <c r="L161" s="26"/>
      <c r="M161" s="1" t="s">
        <v>117</v>
      </c>
      <c r="N161" s="1" t="s">
        <v>4</v>
      </c>
      <c r="O161" s="1" t="s">
        <v>118</v>
      </c>
      <c r="P161" s="1" t="s">
        <v>0</v>
      </c>
      <c r="T161" s="320" t="s">
        <v>301</v>
      </c>
    </row>
    <row r="162" spans="2:20" ht="30.9" customHeight="1" x14ac:dyDescent="0.25">
      <c r="B162" s="14">
        <f t="shared" ref="B162:B167" si="28">+C162</f>
        <v>44599</v>
      </c>
      <c r="C162" s="21">
        <v>44599</v>
      </c>
      <c r="D162" s="21"/>
      <c r="E162" s="3" t="s">
        <v>153</v>
      </c>
      <c r="F162" s="4" t="s">
        <v>119</v>
      </c>
      <c r="G162" s="284">
        <v>1</v>
      </c>
      <c r="H162" s="3" t="s">
        <v>154</v>
      </c>
      <c r="I162" s="3"/>
      <c r="J162" s="3"/>
      <c r="K162" s="3"/>
      <c r="M162" s="7" t="s">
        <v>34</v>
      </c>
      <c r="N162" s="7" t="s">
        <v>150</v>
      </c>
      <c r="O162" s="9" t="s">
        <v>120</v>
      </c>
      <c r="P162" s="352" t="s">
        <v>151</v>
      </c>
      <c r="Q162" s="352"/>
      <c r="R162" s="352"/>
      <c r="S162" s="310"/>
    </row>
    <row r="163" spans="2:20" ht="30.9" customHeight="1" x14ac:dyDescent="0.25">
      <c r="B163" s="14">
        <f t="shared" si="28"/>
        <v>44599</v>
      </c>
      <c r="C163" s="21">
        <v>44599</v>
      </c>
      <c r="D163" s="21"/>
      <c r="E163" s="3" t="s">
        <v>153</v>
      </c>
      <c r="F163" s="4" t="s">
        <v>119</v>
      </c>
      <c r="G163" s="284">
        <v>1</v>
      </c>
      <c r="H163" s="3" t="s">
        <v>154</v>
      </c>
      <c r="I163" s="3"/>
      <c r="J163" s="3"/>
      <c r="K163" s="3"/>
      <c r="M163" s="7" t="s">
        <v>42</v>
      </c>
      <c r="N163" s="7" t="s">
        <v>150</v>
      </c>
      <c r="O163" s="9" t="s">
        <v>97</v>
      </c>
      <c r="P163" s="352" t="s">
        <v>151</v>
      </c>
      <c r="Q163" s="352"/>
      <c r="R163" s="352"/>
      <c r="S163" s="310"/>
      <c r="T163" s="6" t="s">
        <v>399</v>
      </c>
    </row>
    <row r="164" spans="2:20" ht="30.9" customHeight="1" x14ac:dyDescent="0.25">
      <c r="B164" s="14">
        <f t="shared" si="28"/>
        <v>44626</v>
      </c>
      <c r="C164" s="21">
        <v>44626</v>
      </c>
      <c r="D164" s="21"/>
      <c r="E164" s="3" t="s">
        <v>153</v>
      </c>
      <c r="F164" s="4" t="s">
        <v>119</v>
      </c>
      <c r="G164" s="284">
        <v>2</v>
      </c>
      <c r="H164" s="3" t="s">
        <v>154</v>
      </c>
      <c r="I164" s="3"/>
      <c r="J164" s="3"/>
      <c r="K164" s="3"/>
      <c r="M164" s="7" t="s">
        <v>34</v>
      </c>
      <c r="N164" s="7" t="s">
        <v>267</v>
      </c>
      <c r="O164" s="9" t="s">
        <v>120</v>
      </c>
      <c r="P164" s="352" t="s">
        <v>151</v>
      </c>
      <c r="Q164" s="352"/>
      <c r="R164" s="352"/>
      <c r="S164" s="310"/>
      <c r="T164" s="6" t="s">
        <v>400</v>
      </c>
    </row>
    <row r="165" spans="2:20" ht="30.9" customHeight="1" x14ac:dyDescent="0.25">
      <c r="B165" s="14">
        <f t="shared" si="28"/>
        <v>44626</v>
      </c>
      <c r="C165" s="21">
        <v>44626</v>
      </c>
      <c r="D165" s="21"/>
      <c r="E165" s="3" t="s">
        <v>153</v>
      </c>
      <c r="F165" s="4" t="s">
        <v>119</v>
      </c>
      <c r="G165" s="284">
        <v>2</v>
      </c>
      <c r="H165" s="3" t="s">
        <v>154</v>
      </c>
      <c r="I165" s="3"/>
      <c r="J165" s="3"/>
      <c r="K165" s="3"/>
      <c r="M165" s="7" t="s">
        <v>42</v>
      </c>
      <c r="N165" s="7" t="s">
        <v>267</v>
      </c>
      <c r="O165" s="9" t="s">
        <v>97</v>
      </c>
      <c r="P165" s="352" t="s">
        <v>151</v>
      </c>
      <c r="Q165" s="352"/>
      <c r="R165" s="352"/>
      <c r="S165" s="310"/>
      <c r="T165" s="6" t="s">
        <v>401</v>
      </c>
    </row>
    <row r="166" spans="2:20" ht="30.9" customHeight="1" x14ac:dyDescent="0.25">
      <c r="B166" s="14">
        <f t="shared" si="28"/>
        <v>44647</v>
      </c>
      <c r="C166" s="21">
        <v>44647</v>
      </c>
      <c r="D166" s="21"/>
      <c r="E166" s="29" t="s">
        <v>155</v>
      </c>
      <c r="F166" s="30"/>
      <c r="G166" s="31"/>
      <c r="H166" s="29"/>
      <c r="I166" s="29"/>
      <c r="J166" s="29"/>
      <c r="K166" s="29" t="s">
        <v>75</v>
      </c>
      <c r="L166" s="26"/>
      <c r="M166" s="7" t="s">
        <v>34</v>
      </c>
      <c r="N166" s="7">
        <v>0.41666666666666669</v>
      </c>
      <c r="O166" s="9" t="s">
        <v>120</v>
      </c>
      <c r="P166" s="352"/>
      <c r="Q166" s="352"/>
      <c r="R166" s="352"/>
      <c r="S166" s="310"/>
      <c r="T166" s="6" t="s">
        <v>402</v>
      </c>
    </row>
    <row r="167" spans="2:20" ht="30.9" customHeight="1" x14ac:dyDescent="0.25">
      <c r="B167" s="14">
        <f t="shared" si="28"/>
        <v>44647</v>
      </c>
      <c r="C167" s="21">
        <v>44647</v>
      </c>
      <c r="D167" s="21"/>
      <c r="E167" s="32" t="s">
        <v>155</v>
      </c>
      <c r="F167" s="33"/>
      <c r="G167" s="34"/>
      <c r="H167" s="32"/>
      <c r="I167" s="32"/>
      <c r="J167" s="32"/>
      <c r="K167" s="32" t="s">
        <v>76</v>
      </c>
      <c r="L167" s="26"/>
      <c r="M167" s="7" t="s">
        <v>34</v>
      </c>
      <c r="N167" s="7">
        <v>0.41666666666666669</v>
      </c>
      <c r="O167" s="9" t="s">
        <v>120</v>
      </c>
      <c r="P167" s="352"/>
      <c r="Q167" s="352"/>
      <c r="R167" s="352"/>
      <c r="S167" s="310"/>
    </row>
    <row r="168" spans="2:20" ht="30.9" customHeight="1" x14ac:dyDescent="0.25">
      <c r="B168" s="14"/>
      <c r="C168" s="21"/>
      <c r="D168" s="21"/>
      <c r="E168" s="41"/>
      <c r="F168" s="42"/>
      <c r="G168" s="43"/>
      <c r="H168" s="41"/>
      <c r="I168" s="41"/>
      <c r="J168" s="41"/>
      <c r="K168" s="41"/>
      <c r="L168" s="26"/>
      <c r="P168" s="284"/>
      <c r="Q168" s="284"/>
      <c r="R168" s="284"/>
      <c r="S168" s="310"/>
    </row>
    <row r="169" spans="2:20" ht="30.9" customHeight="1" x14ac:dyDescent="0.25">
      <c r="B169" s="3"/>
      <c r="C169" s="1" t="s">
        <v>40</v>
      </c>
      <c r="D169" s="21"/>
      <c r="L169" s="26"/>
      <c r="M169" s="1" t="s">
        <v>117</v>
      </c>
      <c r="N169" s="1" t="s">
        <v>4</v>
      </c>
      <c r="O169" s="1" t="s">
        <v>118</v>
      </c>
      <c r="P169" s="1" t="s">
        <v>0</v>
      </c>
      <c r="T169" s="320" t="s">
        <v>301</v>
      </c>
    </row>
    <row r="170" spans="2:20" ht="30.9" customHeight="1" x14ac:dyDescent="0.25">
      <c r="B170" s="14">
        <f t="shared" ref="B170:B174" si="29">+C170</f>
        <v>44682</v>
      </c>
      <c r="C170" s="21">
        <v>44682</v>
      </c>
      <c r="D170" s="21"/>
      <c r="E170" s="3" t="s">
        <v>156</v>
      </c>
      <c r="F170" s="4" t="s">
        <v>119</v>
      </c>
      <c r="G170" s="284">
        <v>1</v>
      </c>
      <c r="H170" s="3" t="s">
        <v>157</v>
      </c>
      <c r="I170" s="3"/>
      <c r="J170" s="3"/>
      <c r="K170" s="3"/>
      <c r="M170" s="7" t="s">
        <v>34</v>
      </c>
      <c r="N170" s="7" t="s">
        <v>267</v>
      </c>
      <c r="O170" s="9" t="s">
        <v>120</v>
      </c>
      <c r="P170" s="352" t="s">
        <v>151</v>
      </c>
      <c r="Q170" s="352"/>
      <c r="R170" s="352"/>
      <c r="S170" s="310"/>
    </row>
    <row r="171" spans="2:20" ht="30.9" customHeight="1" x14ac:dyDescent="0.25">
      <c r="B171" s="14">
        <f t="shared" si="29"/>
        <v>44682</v>
      </c>
      <c r="C171" s="21">
        <v>44682</v>
      </c>
      <c r="D171" s="21"/>
      <c r="E171" s="3" t="s">
        <v>156</v>
      </c>
      <c r="F171" s="4" t="s">
        <v>119</v>
      </c>
      <c r="G171" s="284">
        <v>1</v>
      </c>
      <c r="H171" s="3" t="s">
        <v>157</v>
      </c>
      <c r="I171" s="3"/>
      <c r="J171" s="3"/>
      <c r="K171" s="3"/>
      <c r="M171" s="7" t="s">
        <v>42</v>
      </c>
      <c r="N171" s="7" t="s">
        <v>267</v>
      </c>
      <c r="O171" s="9" t="s">
        <v>97</v>
      </c>
      <c r="P171" s="352" t="s">
        <v>151</v>
      </c>
      <c r="Q171" s="352"/>
      <c r="R171" s="352"/>
      <c r="S171" s="310"/>
      <c r="T171" s="6" t="s">
        <v>322</v>
      </c>
    </row>
    <row r="172" spans="2:20" ht="30.9" customHeight="1" x14ac:dyDescent="0.25">
      <c r="B172" s="14">
        <f t="shared" si="29"/>
        <v>44689</v>
      </c>
      <c r="C172" s="21">
        <v>44689</v>
      </c>
      <c r="D172" s="21"/>
      <c r="E172" s="3" t="s">
        <v>156</v>
      </c>
      <c r="F172" s="4" t="s">
        <v>119</v>
      </c>
      <c r="G172" s="284">
        <v>2</v>
      </c>
      <c r="H172" s="3" t="s">
        <v>157</v>
      </c>
      <c r="I172" s="3"/>
      <c r="J172" s="3"/>
      <c r="K172" s="3"/>
      <c r="M172" s="7" t="s">
        <v>34</v>
      </c>
      <c r="N172" s="7" t="s">
        <v>267</v>
      </c>
      <c r="O172" s="9" t="s">
        <v>120</v>
      </c>
      <c r="P172" s="352" t="s">
        <v>151</v>
      </c>
      <c r="Q172" s="352"/>
      <c r="R172" s="352"/>
      <c r="S172" s="310"/>
      <c r="T172" s="6" t="s">
        <v>323</v>
      </c>
    </row>
    <row r="173" spans="2:20" ht="30.9" customHeight="1" x14ac:dyDescent="0.25">
      <c r="B173" s="14">
        <f t="shared" si="29"/>
        <v>44689</v>
      </c>
      <c r="C173" s="21">
        <v>44689</v>
      </c>
      <c r="D173" s="21"/>
      <c r="E173" s="3" t="s">
        <v>156</v>
      </c>
      <c r="F173" s="4" t="s">
        <v>119</v>
      </c>
      <c r="G173" s="284">
        <v>2</v>
      </c>
      <c r="H173" s="3" t="s">
        <v>157</v>
      </c>
      <c r="I173" s="3"/>
      <c r="J173" s="3"/>
      <c r="K173" s="3"/>
      <c r="M173" s="7" t="s">
        <v>42</v>
      </c>
      <c r="N173" s="7" t="s">
        <v>267</v>
      </c>
      <c r="O173" s="9" t="s">
        <v>97</v>
      </c>
      <c r="P173" s="352" t="s">
        <v>151</v>
      </c>
      <c r="Q173" s="352"/>
      <c r="R173" s="352"/>
      <c r="S173" s="310"/>
      <c r="T173" s="6" t="s">
        <v>324</v>
      </c>
    </row>
    <row r="174" spans="2:20" ht="30.9" customHeight="1" x14ac:dyDescent="0.25">
      <c r="B174" s="14">
        <f t="shared" si="29"/>
        <v>44702</v>
      </c>
      <c r="C174" s="21">
        <v>44702</v>
      </c>
      <c r="D174" s="21"/>
      <c r="E174" s="45" t="s">
        <v>158</v>
      </c>
      <c r="F174" s="48"/>
      <c r="G174" s="49"/>
      <c r="H174" s="49"/>
      <c r="I174" s="49"/>
      <c r="J174" s="49"/>
      <c r="K174" s="26"/>
      <c r="L174" s="26"/>
      <c r="M174" s="7" t="s">
        <v>42</v>
      </c>
      <c r="N174" s="7">
        <v>0.45833333333333331</v>
      </c>
      <c r="O174" s="9" t="s">
        <v>97</v>
      </c>
      <c r="P174" s="352"/>
      <c r="Q174" s="352"/>
      <c r="R174" s="352"/>
      <c r="S174" s="310"/>
    </row>
    <row r="175" spans="2:20" ht="30.9" customHeight="1" x14ac:dyDescent="0.25">
      <c r="B175" s="3"/>
      <c r="C175" s="21"/>
      <c r="D175" s="21"/>
      <c r="E175" s="41"/>
      <c r="F175" s="50"/>
      <c r="G175" s="51"/>
      <c r="H175" s="51"/>
      <c r="I175" s="51"/>
      <c r="J175" s="51"/>
      <c r="K175" s="26"/>
      <c r="L175" s="26"/>
      <c r="P175" s="352"/>
      <c r="Q175" s="352"/>
      <c r="R175" s="352"/>
      <c r="S175" s="310"/>
    </row>
    <row r="176" spans="2:20" ht="30.9" customHeight="1" x14ac:dyDescent="0.25">
      <c r="B176" s="3"/>
      <c r="C176" s="1" t="s">
        <v>159</v>
      </c>
      <c r="D176" s="21"/>
      <c r="L176" s="26"/>
      <c r="P176" s="352"/>
      <c r="Q176" s="352"/>
      <c r="R176" s="352"/>
      <c r="S176" s="310"/>
    </row>
    <row r="177" spans="2:20" ht="30.9" customHeight="1" x14ac:dyDescent="0.25">
      <c r="B177" s="3"/>
      <c r="C177" s="1" t="s">
        <v>147</v>
      </c>
      <c r="D177" s="21"/>
      <c r="L177" s="26"/>
      <c r="M177" s="1" t="s">
        <v>117</v>
      </c>
      <c r="N177" s="1" t="s">
        <v>4</v>
      </c>
      <c r="O177" s="1" t="s">
        <v>118</v>
      </c>
      <c r="P177" s="1" t="s">
        <v>0</v>
      </c>
      <c r="T177" s="320" t="s">
        <v>301</v>
      </c>
    </row>
    <row r="178" spans="2:20" ht="30.9" customHeight="1" x14ac:dyDescent="0.25">
      <c r="B178" s="14">
        <f t="shared" ref="B178:B185" si="30">+C178</f>
        <v>44598</v>
      </c>
      <c r="C178" s="21">
        <v>44598</v>
      </c>
      <c r="D178" s="21"/>
      <c r="E178" s="3" t="s">
        <v>160</v>
      </c>
      <c r="G178" s="284"/>
      <c r="H178" s="3"/>
      <c r="I178" s="3"/>
      <c r="J178" s="3"/>
      <c r="K178" s="3" t="s">
        <v>161</v>
      </c>
      <c r="M178" s="7" t="s">
        <v>34</v>
      </c>
      <c r="N178" s="7" t="s">
        <v>162</v>
      </c>
      <c r="O178" s="9" t="s">
        <v>120</v>
      </c>
      <c r="P178" s="352" t="s">
        <v>151</v>
      </c>
      <c r="Q178" s="352"/>
      <c r="R178" s="352"/>
      <c r="S178" s="310"/>
    </row>
    <row r="179" spans="2:20" ht="30.9" customHeight="1" x14ac:dyDescent="0.25">
      <c r="B179" s="14">
        <f t="shared" si="30"/>
        <v>44598</v>
      </c>
      <c r="C179" s="21">
        <v>44598</v>
      </c>
      <c r="D179" s="21"/>
      <c r="E179" s="3" t="s">
        <v>160</v>
      </c>
      <c r="G179" s="284"/>
      <c r="H179" s="3"/>
      <c r="I179" s="3"/>
      <c r="J179" s="3"/>
      <c r="K179" s="3" t="s">
        <v>161</v>
      </c>
      <c r="M179" s="7" t="s">
        <v>42</v>
      </c>
      <c r="N179" s="7" t="s">
        <v>162</v>
      </c>
      <c r="O179" s="9" t="s">
        <v>97</v>
      </c>
      <c r="P179" s="352" t="s">
        <v>151</v>
      </c>
      <c r="Q179" s="352"/>
      <c r="R179" s="352"/>
      <c r="S179" s="310"/>
    </row>
    <row r="180" spans="2:20" ht="30.9" customHeight="1" x14ac:dyDescent="0.25">
      <c r="B180" s="14">
        <f t="shared" si="30"/>
        <v>44611</v>
      </c>
      <c r="C180" s="21">
        <v>44611</v>
      </c>
      <c r="D180" s="21"/>
      <c r="E180" s="3" t="s">
        <v>160</v>
      </c>
      <c r="G180" s="284"/>
      <c r="H180" s="3"/>
      <c r="I180" s="3"/>
      <c r="J180" s="3"/>
      <c r="K180" s="3" t="s">
        <v>163</v>
      </c>
      <c r="M180" s="7" t="s">
        <v>34</v>
      </c>
      <c r="N180" s="7">
        <v>0.375</v>
      </c>
      <c r="O180" s="9" t="s">
        <v>120</v>
      </c>
      <c r="P180" s="352" t="s">
        <v>151</v>
      </c>
      <c r="Q180" s="352"/>
      <c r="R180" s="352"/>
      <c r="S180" s="310"/>
    </row>
    <row r="181" spans="2:20" ht="30.9" customHeight="1" x14ac:dyDescent="0.25">
      <c r="B181" s="14">
        <f>+C181</f>
        <v>44611</v>
      </c>
      <c r="C181" s="21">
        <v>44611</v>
      </c>
      <c r="D181" s="21"/>
      <c r="E181" s="3" t="s">
        <v>160</v>
      </c>
      <c r="G181" s="284"/>
      <c r="H181" s="3"/>
      <c r="I181" s="3"/>
      <c r="J181" s="3"/>
      <c r="K181" s="3" t="s">
        <v>163</v>
      </c>
      <c r="M181" s="7" t="s">
        <v>42</v>
      </c>
      <c r="N181" s="7" t="s">
        <v>270</v>
      </c>
      <c r="O181" s="9" t="s">
        <v>97</v>
      </c>
      <c r="P181" s="352" t="s">
        <v>151</v>
      </c>
      <c r="Q181" s="352"/>
      <c r="R181" s="352"/>
      <c r="S181" s="310"/>
    </row>
    <row r="182" spans="2:20" ht="30.9" customHeight="1" x14ac:dyDescent="0.25">
      <c r="B182" s="14">
        <f t="shared" si="30"/>
        <v>44632</v>
      </c>
      <c r="C182" s="21">
        <v>44632</v>
      </c>
      <c r="D182" s="21"/>
      <c r="E182" s="3" t="s">
        <v>164</v>
      </c>
      <c r="G182" s="284"/>
      <c r="H182" s="3" t="s">
        <v>165</v>
      </c>
      <c r="I182" s="3"/>
      <c r="J182" s="3"/>
      <c r="K182" s="284" t="s">
        <v>76</v>
      </c>
      <c r="M182" s="8" t="s">
        <v>34</v>
      </c>
      <c r="N182" s="9"/>
      <c r="P182" s="352"/>
      <c r="Q182" s="352"/>
      <c r="R182" s="352"/>
      <c r="S182" s="310"/>
    </row>
    <row r="183" spans="2:20" ht="30.9" customHeight="1" x14ac:dyDescent="0.25">
      <c r="B183" s="14">
        <f t="shared" si="30"/>
        <v>44632</v>
      </c>
      <c r="C183" s="21">
        <v>44632</v>
      </c>
      <c r="D183" s="21"/>
      <c r="E183" s="3" t="s">
        <v>164</v>
      </c>
      <c r="G183" s="284"/>
      <c r="H183" s="3" t="s">
        <v>165</v>
      </c>
      <c r="I183" s="3"/>
      <c r="J183" s="3"/>
      <c r="K183" s="284" t="s">
        <v>75</v>
      </c>
      <c r="M183" s="8" t="s">
        <v>34</v>
      </c>
      <c r="N183" s="9"/>
      <c r="P183" s="352"/>
      <c r="Q183" s="352"/>
      <c r="R183" s="352"/>
      <c r="S183" s="310"/>
    </row>
    <row r="184" spans="2:20" ht="30.9" customHeight="1" x14ac:dyDescent="0.25">
      <c r="B184" s="14">
        <f t="shared" si="30"/>
        <v>44633</v>
      </c>
      <c r="C184" s="21">
        <v>44633</v>
      </c>
      <c r="D184" s="21"/>
      <c r="E184" s="32" t="s">
        <v>164</v>
      </c>
      <c r="F184" s="33"/>
      <c r="G184" s="34"/>
      <c r="H184" s="32" t="s">
        <v>166</v>
      </c>
      <c r="I184" s="32"/>
      <c r="J184" s="32"/>
      <c r="K184" s="32" t="s">
        <v>76</v>
      </c>
      <c r="M184" s="8" t="s">
        <v>34</v>
      </c>
      <c r="N184" s="9"/>
      <c r="P184" s="352"/>
      <c r="Q184" s="352"/>
      <c r="R184" s="352"/>
      <c r="S184" s="310"/>
    </row>
    <row r="185" spans="2:20" ht="30.9" customHeight="1" x14ac:dyDescent="0.25">
      <c r="B185" s="14">
        <f t="shared" si="30"/>
        <v>44633</v>
      </c>
      <c r="C185" s="21">
        <v>44633</v>
      </c>
      <c r="D185" s="21"/>
      <c r="E185" s="29" t="s">
        <v>164</v>
      </c>
      <c r="F185" s="30"/>
      <c r="G185" s="31"/>
      <c r="H185" s="29" t="s">
        <v>166</v>
      </c>
      <c r="I185" s="29"/>
      <c r="J185" s="29"/>
      <c r="K185" s="29" t="s">
        <v>75</v>
      </c>
      <c r="M185" s="8" t="s">
        <v>34</v>
      </c>
      <c r="N185" s="9"/>
      <c r="P185" s="352"/>
      <c r="Q185" s="352"/>
      <c r="R185" s="352"/>
      <c r="S185" s="310"/>
    </row>
    <row r="186" spans="2:20" ht="30.9" customHeight="1" x14ac:dyDescent="0.25">
      <c r="B186" s="14"/>
      <c r="C186" s="21"/>
      <c r="D186" s="21"/>
      <c r="E186" s="41"/>
      <c r="F186" s="42"/>
      <c r="G186" s="43"/>
      <c r="H186" s="41"/>
      <c r="I186" s="41"/>
      <c r="J186" s="41"/>
      <c r="K186" s="41"/>
      <c r="M186" s="8"/>
      <c r="N186" s="9"/>
      <c r="P186" s="284"/>
      <c r="Q186" s="284"/>
      <c r="R186" s="284"/>
      <c r="S186" s="310"/>
    </row>
    <row r="187" spans="2:20" ht="30.9" customHeight="1" x14ac:dyDescent="0.25">
      <c r="B187" s="3"/>
      <c r="C187" s="1" t="s">
        <v>152</v>
      </c>
      <c r="D187" s="21"/>
      <c r="L187" s="26"/>
      <c r="M187" s="1" t="s">
        <v>117</v>
      </c>
      <c r="N187" s="1" t="s">
        <v>4</v>
      </c>
      <c r="O187" s="1" t="s">
        <v>118</v>
      </c>
      <c r="P187" s="1" t="s">
        <v>0</v>
      </c>
      <c r="T187" s="320" t="s">
        <v>301</v>
      </c>
    </row>
    <row r="188" spans="2:20" ht="30.9" customHeight="1" x14ac:dyDescent="0.25">
      <c r="B188" s="14">
        <f t="shared" ref="B188:B195" si="31">+C188</f>
        <v>44495</v>
      </c>
      <c r="C188" s="323">
        <v>44495</v>
      </c>
      <c r="D188" s="21"/>
      <c r="E188" s="3" t="s">
        <v>167</v>
      </c>
      <c r="G188" s="284"/>
      <c r="H188" s="3"/>
      <c r="I188" s="3"/>
      <c r="J188" s="3"/>
      <c r="K188" s="3" t="s">
        <v>161</v>
      </c>
      <c r="M188" s="7" t="s">
        <v>34</v>
      </c>
      <c r="N188" s="7" t="s">
        <v>267</v>
      </c>
      <c r="O188" s="9" t="s">
        <v>120</v>
      </c>
      <c r="P188" s="352" t="s">
        <v>151</v>
      </c>
      <c r="Q188" s="352"/>
      <c r="R188" s="352"/>
      <c r="S188" s="310"/>
    </row>
    <row r="189" spans="2:20" ht="30.9" customHeight="1" x14ac:dyDescent="0.25">
      <c r="B189" s="14">
        <f t="shared" si="31"/>
        <v>44495</v>
      </c>
      <c r="C189" s="323">
        <v>44495</v>
      </c>
      <c r="D189" s="21"/>
      <c r="E189" s="3" t="s">
        <v>167</v>
      </c>
      <c r="G189" s="284"/>
      <c r="H189" s="3"/>
      <c r="I189" s="3"/>
      <c r="J189" s="3"/>
      <c r="K189" s="3" t="s">
        <v>161</v>
      </c>
      <c r="M189" s="7" t="s">
        <v>42</v>
      </c>
      <c r="N189" s="7" t="s">
        <v>271</v>
      </c>
      <c r="O189" s="9" t="s">
        <v>97</v>
      </c>
      <c r="P189" s="352" t="s">
        <v>151</v>
      </c>
      <c r="Q189" s="352"/>
      <c r="R189" s="352"/>
      <c r="S189" s="310"/>
    </row>
    <row r="190" spans="2:20" ht="30.9" customHeight="1" x14ac:dyDescent="0.25">
      <c r="B190" s="14">
        <f t="shared" si="31"/>
        <v>44508</v>
      </c>
      <c r="C190" s="21">
        <v>44508</v>
      </c>
      <c r="D190" s="21"/>
      <c r="E190" s="3" t="s">
        <v>167</v>
      </c>
      <c r="G190" s="284"/>
      <c r="H190" s="3"/>
      <c r="I190" s="3"/>
      <c r="J190" s="3"/>
      <c r="K190" s="3" t="s">
        <v>163</v>
      </c>
      <c r="M190" s="7" t="s">
        <v>34</v>
      </c>
      <c r="N190" s="7" t="s">
        <v>150</v>
      </c>
      <c r="O190" s="9" t="s">
        <v>120</v>
      </c>
      <c r="P190" s="352" t="s">
        <v>151</v>
      </c>
      <c r="Q190" s="352"/>
      <c r="R190" s="352"/>
      <c r="S190" s="310"/>
    </row>
    <row r="191" spans="2:20" ht="30.9" customHeight="1" x14ac:dyDescent="0.25">
      <c r="B191" s="14">
        <f t="shared" si="31"/>
        <v>44508</v>
      </c>
      <c r="C191" s="21">
        <v>44508</v>
      </c>
      <c r="D191" s="21"/>
      <c r="E191" s="3" t="s">
        <v>167</v>
      </c>
      <c r="G191" s="284"/>
      <c r="H191" s="3"/>
      <c r="I191" s="3"/>
      <c r="J191" s="3"/>
      <c r="K191" s="3" t="s">
        <v>163</v>
      </c>
      <c r="M191" s="7" t="s">
        <v>42</v>
      </c>
      <c r="N191" s="7" t="s">
        <v>150</v>
      </c>
      <c r="O191" s="9" t="s">
        <v>97</v>
      </c>
      <c r="P191" s="352" t="s">
        <v>151</v>
      </c>
      <c r="Q191" s="352"/>
      <c r="R191" s="352"/>
      <c r="S191" s="310"/>
    </row>
    <row r="192" spans="2:20" ht="30.9" customHeight="1" x14ac:dyDescent="0.25">
      <c r="B192" s="14">
        <f t="shared" si="31"/>
        <v>44534</v>
      </c>
      <c r="C192" s="21">
        <v>44534</v>
      </c>
      <c r="D192" s="21"/>
      <c r="E192" s="3" t="s">
        <v>168</v>
      </c>
      <c r="G192" s="284"/>
      <c r="H192" s="3" t="s">
        <v>165</v>
      </c>
      <c r="I192" s="3"/>
      <c r="J192" s="3"/>
      <c r="K192" s="3" t="s">
        <v>76</v>
      </c>
      <c r="M192" s="8"/>
      <c r="N192" s="9"/>
      <c r="P192" s="352"/>
      <c r="Q192" s="352"/>
      <c r="R192" s="352"/>
      <c r="S192" s="310"/>
    </row>
    <row r="193" spans="2:24" ht="30.9" customHeight="1" x14ac:dyDescent="0.25">
      <c r="B193" s="14">
        <f t="shared" si="31"/>
        <v>44534</v>
      </c>
      <c r="C193" s="21">
        <v>44534</v>
      </c>
      <c r="D193" s="21"/>
      <c r="E193" s="3" t="s">
        <v>168</v>
      </c>
      <c r="G193" s="284"/>
      <c r="H193" s="3" t="s">
        <v>165</v>
      </c>
      <c r="I193" s="3"/>
      <c r="J193" s="3"/>
      <c r="K193" s="3" t="s">
        <v>75</v>
      </c>
      <c r="M193" s="8"/>
      <c r="N193" s="9"/>
      <c r="P193" s="352"/>
      <c r="Q193" s="352"/>
      <c r="R193" s="352"/>
      <c r="S193" s="310"/>
    </row>
    <row r="194" spans="2:24" ht="30.9" customHeight="1" x14ac:dyDescent="0.25">
      <c r="B194" s="14">
        <f t="shared" si="31"/>
        <v>44535</v>
      </c>
      <c r="C194" s="21">
        <v>44535</v>
      </c>
      <c r="D194" s="21"/>
      <c r="E194" s="32" t="s">
        <v>168</v>
      </c>
      <c r="F194" s="33"/>
      <c r="G194" s="34"/>
      <c r="H194" s="32" t="s">
        <v>166</v>
      </c>
      <c r="I194" s="32"/>
      <c r="J194" s="32"/>
      <c r="K194" s="32" t="s">
        <v>76</v>
      </c>
      <c r="M194" s="8"/>
      <c r="N194" s="9"/>
      <c r="P194" s="352"/>
      <c r="Q194" s="352"/>
      <c r="R194" s="352"/>
      <c r="S194" s="310"/>
    </row>
    <row r="195" spans="2:24" ht="30.9" customHeight="1" x14ac:dyDescent="0.25">
      <c r="B195" s="14">
        <f t="shared" si="31"/>
        <v>44535</v>
      </c>
      <c r="C195" s="21">
        <v>44535</v>
      </c>
      <c r="D195" s="21"/>
      <c r="E195" s="29" t="s">
        <v>168</v>
      </c>
      <c r="F195" s="30"/>
      <c r="G195" s="31"/>
      <c r="H195" s="29" t="s">
        <v>166</v>
      </c>
      <c r="I195" s="29"/>
      <c r="J195" s="29"/>
      <c r="K195" s="29" t="s">
        <v>75</v>
      </c>
      <c r="M195" s="8"/>
      <c r="N195" s="9"/>
      <c r="P195" s="352"/>
      <c r="Q195" s="352"/>
      <c r="R195" s="352"/>
      <c r="S195" s="310"/>
    </row>
    <row r="196" spans="2:24" ht="30.9" customHeight="1" x14ac:dyDescent="0.25">
      <c r="B196" s="14"/>
      <c r="C196" s="21"/>
      <c r="D196" s="21"/>
      <c r="E196" s="41"/>
      <c r="F196" s="42"/>
      <c r="G196" s="43"/>
      <c r="H196" s="41"/>
      <c r="I196" s="41"/>
      <c r="J196" s="41"/>
      <c r="K196" s="41"/>
      <c r="M196" s="8"/>
      <c r="N196" s="9"/>
      <c r="P196" s="284"/>
      <c r="Q196" s="284"/>
      <c r="R196" s="284"/>
      <c r="S196" s="310"/>
    </row>
    <row r="197" spans="2:24" ht="30.9" customHeight="1" x14ac:dyDescent="0.25">
      <c r="B197" s="3"/>
      <c r="C197" s="1" t="s">
        <v>169</v>
      </c>
      <c r="D197" s="21"/>
      <c r="L197" s="26"/>
      <c r="M197" s="1" t="s">
        <v>117</v>
      </c>
      <c r="N197" s="1" t="s">
        <v>4</v>
      </c>
      <c r="O197" s="1" t="s">
        <v>118</v>
      </c>
      <c r="P197" s="1" t="s">
        <v>0</v>
      </c>
      <c r="T197" s="320" t="s">
        <v>301</v>
      </c>
    </row>
    <row r="198" spans="2:24" ht="30.9" customHeight="1" x14ac:dyDescent="0.25">
      <c r="B198" s="14">
        <f t="shared" ref="B198:B203" si="32">+C198</f>
        <v>44620</v>
      </c>
      <c r="C198" s="21">
        <v>44620</v>
      </c>
      <c r="D198" s="21"/>
      <c r="E198" s="3" t="s">
        <v>170</v>
      </c>
      <c r="G198" s="284"/>
      <c r="H198" s="3"/>
      <c r="I198" s="3"/>
      <c r="J198" s="3"/>
      <c r="K198" s="3" t="s">
        <v>161</v>
      </c>
      <c r="M198" s="7" t="s">
        <v>34</v>
      </c>
      <c r="N198" s="7" t="s">
        <v>150</v>
      </c>
      <c r="O198" s="9" t="s">
        <v>120</v>
      </c>
      <c r="P198" s="352" t="s">
        <v>151</v>
      </c>
      <c r="Q198" s="352"/>
      <c r="R198" s="352"/>
      <c r="S198" s="310"/>
    </row>
    <row r="199" spans="2:24" ht="30.9" customHeight="1" x14ac:dyDescent="0.25">
      <c r="B199" s="14">
        <f t="shared" si="32"/>
        <v>44620</v>
      </c>
      <c r="C199" s="21">
        <v>44620</v>
      </c>
      <c r="D199" s="21"/>
      <c r="E199" s="3" t="s">
        <v>170</v>
      </c>
      <c r="G199" s="284"/>
      <c r="H199" s="3"/>
      <c r="I199" s="3"/>
      <c r="J199" s="3"/>
      <c r="K199" s="3" t="s">
        <v>161</v>
      </c>
      <c r="M199" s="7" t="s">
        <v>42</v>
      </c>
      <c r="N199" s="7" t="s">
        <v>150</v>
      </c>
      <c r="O199" s="9" t="s">
        <v>97</v>
      </c>
      <c r="P199" s="352" t="s">
        <v>151</v>
      </c>
      <c r="Q199" s="352"/>
      <c r="R199" s="352"/>
      <c r="S199" s="310"/>
    </row>
    <row r="200" spans="2:24" ht="30.9" customHeight="1" x14ac:dyDescent="0.25">
      <c r="B200" s="14">
        <f t="shared" si="32"/>
        <v>44634</v>
      </c>
      <c r="C200" s="21">
        <v>44634</v>
      </c>
      <c r="D200" s="21"/>
      <c r="E200" s="3" t="s">
        <v>170</v>
      </c>
      <c r="G200" s="284"/>
      <c r="H200" s="3"/>
      <c r="I200" s="3"/>
      <c r="J200" s="3"/>
      <c r="K200" s="3" t="s">
        <v>163</v>
      </c>
      <c r="M200" s="7" t="s">
        <v>34</v>
      </c>
      <c r="N200" s="7" t="s">
        <v>150</v>
      </c>
      <c r="O200" s="9" t="s">
        <v>120</v>
      </c>
      <c r="P200" s="352" t="s">
        <v>151</v>
      </c>
      <c r="Q200" s="352"/>
      <c r="R200" s="352"/>
      <c r="S200" s="310"/>
    </row>
    <row r="201" spans="2:24" ht="30.9" customHeight="1" x14ac:dyDescent="0.25">
      <c r="B201" s="14">
        <f t="shared" si="32"/>
        <v>44634</v>
      </c>
      <c r="C201" s="21">
        <v>44634</v>
      </c>
      <c r="D201" s="21"/>
      <c r="E201" s="3" t="s">
        <v>170</v>
      </c>
      <c r="G201" s="284"/>
      <c r="H201" s="3"/>
      <c r="I201" s="3"/>
      <c r="J201" s="3"/>
      <c r="K201" s="3" t="s">
        <v>163</v>
      </c>
      <c r="M201" s="7" t="s">
        <v>42</v>
      </c>
      <c r="N201" s="7" t="s">
        <v>150</v>
      </c>
      <c r="O201" s="9" t="s">
        <v>97</v>
      </c>
      <c r="P201" s="352" t="s">
        <v>151</v>
      </c>
      <c r="Q201" s="352"/>
      <c r="R201" s="352"/>
      <c r="S201" s="310"/>
    </row>
    <row r="202" spans="2:24" s="3" customFormat="1" ht="30.9" customHeight="1" x14ac:dyDescent="0.25">
      <c r="B202" s="14">
        <f t="shared" si="32"/>
        <v>44653</v>
      </c>
      <c r="C202" s="21">
        <v>44653</v>
      </c>
      <c r="D202" s="21"/>
      <c r="E202" s="3" t="s">
        <v>171</v>
      </c>
      <c r="F202" s="4"/>
      <c r="G202" s="284"/>
      <c r="H202" s="3" t="s">
        <v>165</v>
      </c>
      <c r="K202" s="3" t="s">
        <v>121</v>
      </c>
      <c r="L202" s="6"/>
      <c r="M202" s="8"/>
      <c r="N202" s="9"/>
      <c r="O202" s="9"/>
      <c r="P202" s="352"/>
      <c r="Q202" s="352"/>
      <c r="R202" s="352"/>
      <c r="S202" s="310"/>
      <c r="U202" s="11"/>
      <c r="V202" s="12"/>
      <c r="X202" s="52"/>
    </row>
    <row r="203" spans="2:24" s="3" customFormat="1" ht="30.9" customHeight="1" x14ac:dyDescent="0.25">
      <c r="B203" s="14">
        <f t="shared" si="32"/>
        <v>44654</v>
      </c>
      <c r="C203" s="21">
        <v>44654</v>
      </c>
      <c r="D203" s="21"/>
      <c r="E203" s="45" t="s">
        <v>171</v>
      </c>
      <c r="F203" s="53"/>
      <c r="G203" s="54"/>
      <c r="H203" s="45" t="s">
        <v>166</v>
      </c>
      <c r="I203" s="45"/>
      <c r="J203" s="45"/>
      <c r="K203" s="6" t="s">
        <v>121</v>
      </c>
      <c r="L203" s="6"/>
      <c r="M203" s="8"/>
      <c r="N203" s="9"/>
      <c r="O203" s="9"/>
      <c r="P203" s="352"/>
      <c r="Q203" s="352"/>
      <c r="R203" s="352"/>
      <c r="S203" s="310"/>
      <c r="U203" s="11"/>
      <c r="V203" s="12"/>
      <c r="X203" s="52"/>
    </row>
    <row r="204" spans="2:24" s="3" customFormat="1" ht="30.9" customHeight="1" x14ac:dyDescent="0.25">
      <c r="C204" s="21"/>
      <c r="D204" s="21"/>
      <c r="E204" s="41"/>
      <c r="F204" s="42"/>
      <c r="G204" s="43"/>
      <c r="H204" s="41"/>
      <c r="I204" s="41"/>
      <c r="J204" s="41"/>
      <c r="K204" s="6"/>
      <c r="L204" s="6"/>
      <c r="M204" s="8"/>
      <c r="N204" s="9"/>
      <c r="O204" s="9"/>
      <c r="P204" s="352"/>
      <c r="Q204" s="352"/>
      <c r="R204" s="352"/>
      <c r="S204" s="310"/>
      <c r="U204" s="11"/>
      <c r="V204" s="12"/>
      <c r="X204" s="52"/>
    </row>
    <row r="205" spans="2:24" ht="30.9" customHeight="1" x14ac:dyDescent="0.25">
      <c r="B205" s="3"/>
      <c r="C205" s="1" t="s">
        <v>13</v>
      </c>
      <c r="D205" s="21"/>
      <c r="L205" s="26"/>
      <c r="P205" s="352"/>
      <c r="Q205" s="352"/>
      <c r="R205" s="352"/>
      <c r="S205" s="310"/>
    </row>
    <row r="206" spans="2:24" ht="30.9" customHeight="1" x14ac:dyDescent="0.25">
      <c r="B206" s="3"/>
      <c r="C206" s="1" t="s">
        <v>172</v>
      </c>
      <c r="D206" s="21"/>
      <c r="L206" s="26"/>
      <c r="M206" s="1" t="s">
        <v>117</v>
      </c>
      <c r="N206" s="1" t="s">
        <v>4</v>
      </c>
      <c r="O206" s="1" t="s">
        <v>118</v>
      </c>
      <c r="P206" s="1" t="s">
        <v>0</v>
      </c>
      <c r="T206" s="320" t="s">
        <v>301</v>
      </c>
    </row>
    <row r="207" spans="2:24" ht="30.9" customHeight="1" x14ac:dyDescent="0.25">
      <c r="B207" s="14">
        <f t="shared" ref="B207:B208" si="33">+C207</f>
        <v>44730</v>
      </c>
      <c r="C207" s="21">
        <v>44730</v>
      </c>
      <c r="D207" s="21"/>
      <c r="E207" s="3" t="s">
        <v>173</v>
      </c>
      <c r="G207" s="3"/>
      <c r="H207" s="3"/>
      <c r="I207" s="3"/>
      <c r="J207" s="3"/>
      <c r="K207" s="3"/>
      <c r="L207" s="26"/>
      <c r="M207" s="7" t="s">
        <v>34</v>
      </c>
      <c r="N207" s="7">
        <v>0.41666666666666669</v>
      </c>
      <c r="P207" s="352" t="s">
        <v>151</v>
      </c>
      <c r="Q207" s="352"/>
      <c r="R207" s="352"/>
      <c r="S207" s="310"/>
      <c r="V207" s="104"/>
    </row>
    <row r="208" spans="2:24" ht="30.9" customHeight="1" x14ac:dyDescent="0.25">
      <c r="B208" s="14">
        <f t="shared" si="33"/>
        <v>44731</v>
      </c>
      <c r="C208" s="21">
        <v>44731</v>
      </c>
      <c r="D208" s="21"/>
      <c r="E208" s="3" t="s">
        <v>173</v>
      </c>
      <c r="G208" s="3"/>
      <c r="H208" s="3"/>
      <c r="I208" s="3"/>
      <c r="J208" s="3"/>
      <c r="K208" s="3"/>
      <c r="M208" s="284" t="s">
        <v>34</v>
      </c>
      <c r="N208" s="7">
        <v>0.41666666666666669</v>
      </c>
      <c r="P208" s="352" t="s">
        <v>151</v>
      </c>
      <c r="Q208" s="352"/>
      <c r="R208" s="352"/>
      <c r="S208" s="310"/>
      <c r="V208" s="104"/>
    </row>
    <row r="209" spans="2:22" ht="30.9" customHeight="1" x14ac:dyDescent="0.25">
      <c r="B209" s="14"/>
      <c r="C209" s="21"/>
      <c r="D209" s="21"/>
      <c r="G209" s="3"/>
      <c r="H209" s="3"/>
      <c r="I209" s="3"/>
      <c r="J209" s="3"/>
      <c r="K209" s="3"/>
      <c r="M209" s="284"/>
      <c r="P209" s="284"/>
      <c r="Q209" s="284"/>
      <c r="R209" s="284"/>
      <c r="S209" s="310"/>
      <c r="V209" s="104"/>
    </row>
    <row r="210" spans="2:22" ht="30.9" customHeight="1" x14ac:dyDescent="0.25">
      <c r="B210" s="3"/>
      <c r="C210" s="1" t="s">
        <v>174</v>
      </c>
      <c r="D210" s="21"/>
      <c r="G210" s="284"/>
      <c r="H210" s="3"/>
      <c r="I210" s="3"/>
      <c r="J210" s="3"/>
      <c r="K210" s="3"/>
      <c r="L210" s="26"/>
      <c r="M210" s="1" t="s">
        <v>117</v>
      </c>
      <c r="N210" s="1" t="s">
        <v>4</v>
      </c>
      <c r="O210" s="1" t="s">
        <v>118</v>
      </c>
      <c r="P210" s="1" t="s">
        <v>0</v>
      </c>
      <c r="T210" s="320" t="s">
        <v>301</v>
      </c>
    </row>
    <row r="211" spans="2:22" ht="30.9" customHeight="1" x14ac:dyDescent="0.25">
      <c r="B211" s="14">
        <f t="shared" ref="B211:B213" si="34">+C211</f>
        <v>44716</v>
      </c>
      <c r="C211" s="21">
        <v>44716</v>
      </c>
      <c r="D211" s="21"/>
      <c r="E211" s="3" t="s">
        <v>175</v>
      </c>
      <c r="G211" s="3"/>
      <c r="H211" s="3"/>
      <c r="I211" s="3"/>
      <c r="J211" s="3"/>
      <c r="K211" s="3" t="s">
        <v>176</v>
      </c>
      <c r="M211" s="8" t="s">
        <v>74</v>
      </c>
      <c r="N211" s="9"/>
      <c r="P211" s="352"/>
      <c r="Q211" s="352"/>
      <c r="R211" s="352"/>
      <c r="S211" s="310"/>
    </row>
    <row r="212" spans="2:22" ht="30.9" customHeight="1" x14ac:dyDescent="0.25">
      <c r="B212" s="14">
        <f t="shared" si="34"/>
        <v>44717</v>
      </c>
      <c r="C212" s="21">
        <v>44717</v>
      </c>
      <c r="D212" s="21"/>
      <c r="E212" s="3" t="s">
        <v>175</v>
      </c>
      <c r="G212" s="3"/>
      <c r="H212" s="3"/>
      <c r="I212" s="3"/>
      <c r="J212" s="3"/>
      <c r="K212" s="3" t="s">
        <v>177</v>
      </c>
      <c r="M212" s="8" t="s">
        <v>74</v>
      </c>
      <c r="N212" s="9"/>
      <c r="P212" s="352"/>
      <c r="Q212" s="352"/>
      <c r="R212" s="352"/>
      <c r="S212" s="310"/>
    </row>
    <row r="213" spans="2:22" ht="30.9" customHeight="1" x14ac:dyDescent="0.25">
      <c r="B213" s="14">
        <f t="shared" si="34"/>
        <v>44718</v>
      </c>
      <c r="C213" s="21">
        <v>44718</v>
      </c>
      <c r="D213" s="21"/>
      <c r="E213" s="3" t="s">
        <v>175</v>
      </c>
      <c r="G213" s="3"/>
      <c r="H213" s="3"/>
      <c r="I213" s="3"/>
      <c r="J213" s="3"/>
      <c r="K213" s="3" t="s">
        <v>178</v>
      </c>
      <c r="M213" s="8" t="s">
        <v>74</v>
      </c>
      <c r="N213" s="9"/>
      <c r="P213" s="352"/>
      <c r="Q213" s="352"/>
      <c r="R213" s="352"/>
      <c r="S213" s="310"/>
    </row>
    <row r="214" spans="2:22" ht="30.9" customHeight="1" x14ac:dyDescent="0.25">
      <c r="B214" s="14"/>
      <c r="C214" s="21"/>
      <c r="D214" s="21"/>
      <c r="G214" s="3"/>
      <c r="H214" s="3"/>
      <c r="I214" s="3"/>
      <c r="J214" s="3"/>
      <c r="K214" s="3"/>
      <c r="M214" s="8"/>
      <c r="N214" s="9"/>
      <c r="P214" s="284"/>
      <c r="Q214" s="284"/>
      <c r="R214" s="284"/>
      <c r="S214" s="310"/>
    </row>
    <row r="215" spans="2:22" ht="30.9" customHeight="1" x14ac:dyDescent="0.25">
      <c r="B215" s="3"/>
      <c r="C215" s="1" t="s">
        <v>179</v>
      </c>
      <c r="D215" s="21"/>
      <c r="G215" s="284"/>
      <c r="H215" s="3"/>
      <c r="I215" s="3"/>
      <c r="J215" s="3"/>
      <c r="K215" s="3"/>
      <c r="L215" s="26"/>
      <c r="M215" s="1" t="s">
        <v>117</v>
      </c>
      <c r="N215" s="1" t="s">
        <v>4</v>
      </c>
      <c r="O215" s="1" t="s">
        <v>118</v>
      </c>
      <c r="P215" s="1" t="s">
        <v>0</v>
      </c>
      <c r="T215" s="320" t="s">
        <v>301</v>
      </c>
    </row>
    <row r="216" spans="2:22" ht="30.9" customHeight="1" x14ac:dyDescent="0.25">
      <c r="B216" s="14">
        <f t="shared" ref="B216:B217" si="35">+C216</f>
        <v>44520</v>
      </c>
      <c r="C216" s="21">
        <v>44520</v>
      </c>
      <c r="D216" s="21"/>
      <c r="E216" s="3" t="s">
        <v>180</v>
      </c>
      <c r="G216" s="3"/>
      <c r="H216" s="3"/>
      <c r="I216" s="3"/>
      <c r="J216" s="3"/>
      <c r="K216" s="3" t="s">
        <v>176</v>
      </c>
      <c r="M216" s="8"/>
      <c r="N216" s="9"/>
      <c r="P216" s="352"/>
      <c r="Q216" s="352"/>
      <c r="R216" s="352"/>
      <c r="S216" s="310"/>
    </row>
    <row r="217" spans="2:22" ht="30.9" customHeight="1" x14ac:dyDescent="0.25">
      <c r="B217" s="14">
        <f t="shared" si="35"/>
        <v>44521</v>
      </c>
      <c r="C217" s="21">
        <v>44521</v>
      </c>
      <c r="D217" s="21"/>
      <c r="E217" s="3" t="s">
        <v>180</v>
      </c>
      <c r="G217" s="3"/>
      <c r="H217" s="3"/>
      <c r="I217" s="3"/>
      <c r="J217" s="3"/>
      <c r="K217" s="3" t="s">
        <v>177</v>
      </c>
      <c r="M217" s="8"/>
      <c r="N217" s="9"/>
      <c r="P217" s="352"/>
      <c r="Q217" s="352"/>
      <c r="R217" s="352"/>
      <c r="S217" s="310"/>
    </row>
    <row r="218" spans="2:22" ht="30.9" customHeight="1" x14ac:dyDescent="0.25">
      <c r="B218" s="3"/>
      <c r="C218" s="21"/>
      <c r="D218" s="21"/>
      <c r="G218" s="3"/>
      <c r="H218" s="3"/>
      <c r="I218" s="3"/>
      <c r="J218" s="3"/>
      <c r="K218" s="3"/>
      <c r="P218" s="352"/>
      <c r="Q218" s="352"/>
      <c r="R218" s="352"/>
      <c r="S218" s="310"/>
    </row>
    <row r="219" spans="2:22" ht="30.9" customHeight="1" x14ac:dyDescent="0.25">
      <c r="B219" s="3"/>
      <c r="C219" s="1" t="s">
        <v>14</v>
      </c>
      <c r="D219" s="21"/>
      <c r="G219" s="284"/>
      <c r="H219" s="3"/>
      <c r="I219" s="3"/>
      <c r="J219" s="3"/>
      <c r="K219" s="3"/>
      <c r="L219" s="26"/>
      <c r="P219" s="352"/>
      <c r="Q219" s="352"/>
      <c r="R219" s="352"/>
      <c r="S219" s="310"/>
    </row>
    <row r="220" spans="2:22" ht="30.9" customHeight="1" x14ac:dyDescent="0.25">
      <c r="B220" s="3"/>
      <c r="C220" s="1" t="s">
        <v>181</v>
      </c>
      <c r="D220" s="21"/>
      <c r="G220" s="284"/>
      <c r="H220" s="3"/>
      <c r="I220" s="3"/>
      <c r="J220" s="3"/>
      <c r="K220" s="3"/>
      <c r="L220" s="26"/>
      <c r="M220" s="1" t="s">
        <v>117</v>
      </c>
      <c r="N220" s="1" t="s">
        <v>4</v>
      </c>
      <c r="O220" s="1" t="s">
        <v>118</v>
      </c>
      <c r="P220" s="1" t="s">
        <v>0</v>
      </c>
      <c r="T220" s="320" t="s">
        <v>301</v>
      </c>
    </row>
    <row r="221" spans="2:22" ht="30.9" customHeight="1" x14ac:dyDescent="0.25">
      <c r="B221" s="14">
        <f t="shared" ref="B221:B228" si="36">+C221</f>
        <v>44550</v>
      </c>
      <c r="C221" s="21">
        <v>44550</v>
      </c>
      <c r="D221" s="21"/>
      <c r="E221" s="3" t="s">
        <v>50</v>
      </c>
      <c r="F221" s="55"/>
      <c r="G221" s="227"/>
      <c r="H221" s="227"/>
      <c r="I221" s="227"/>
      <c r="J221" s="227"/>
      <c r="K221" s="3" t="s">
        <v>161</v>
      </c>
      <c r="L221" s="56"/>
      <c r="M221" s="7" t="s">
        <v>34</v>
      </c>
      <c r="N221" s="7" t="s">
        <v>150</v>
      </c>
      <c r="O221" s="9" t="s">
        <v>120</v>
      </c>
      <c r="P221" s="352" t="s">
        <v>151</v>
      </c>
      <c r="Q221" s="352"/>
      <c r="R221" s="352"/>
      <c r="S221" s="310"/>
    </row>
    <row r="222" spans="2:22" ht="30.9" customHeight="1" x14ac:dyDescent="0.25">
      <c r="B222" s="14">
        <f t="shared" si="36"/>
        <v>44550</v>
      </c>
      <c r="C222" s="21">
        <v>44550</v>
      </c>
      <c r="D222" s="21"/>
      <c r="E222" s="3" t="s">
        <v>50</v>
      </c>
      <c r="F222" s="55"/>
      <c r="G222" s="227"/>
      <c r="H222" s="227"/>
      <c r="I222" s="227"/>
      <c r="J222" s="227"/>
      <c r="K222" s="3" t="s">
        <v>161</v>
      </c>
      <c r="L222" s="56"/>
      <c r="M222" s="7" t="s">
        <v>42</v>
      </c>
      <c r="N222" s="7" t="s">
        <v>150</v>
      </c>
      <c r="O222" s="9" t="s">
        <v>97</v>
      </c>
      <c r="P222" s="352" t="s">
        <v>151</v>
      </c>
      <c r="Q222" s="352"/>
      <c r="R222" s="352"/>
      <c r="S222" s="310"/>
    </row>
    <row r="223" spans="2:22" ht="30.9" customHeight="1" x14ac:dyDescent="0.25">
      <c r="B223" s="14">
        <f t="shared" si="36"/>
        <v>44578</v>
      </c>
      <c r="C223" s="21">
        <v>44578</v>
      </c>
      <c r="D223" s="21"/>
      <c r="E223" s="3" t="s">
        <v>50</v>
      </c>
      <c r="F223" s="55"/>
      <c r="G223" s="227"/>
      <c r="H223" s="227"/>
      <c r="I223" s="227"/>
      <c r="J223" s="227"/>
      <c r="K223" s="3" t="s">
        <v>163</v>
      </c>
      <c r="L223" s="56"/>
      <c r="M223" s="7" t="s">
        <v>34</v>
      </c>
      <c r="N223" s="7" t="s">
        <v>150</v>
      </c>
      <c r="O223" s="9" t="s">
        <v>120</v>
      </c>
      <c r="P223" s="352" t="s">
        <v>151</v>
      </c>
      <c r="Q223" s="352"/>
      <c r="R223" s="352"/>
      <c r="S223" s="310"/>
    </row>
    <row r="224" spans="2:22" ht="30.9" customHeight="1" x14ac:dyDescent="0.25">
      <c r="B224" s="14">
        <f t="shared" si="36"/>
        <v>44578</v>
      </c>
      <c r="C224" s="21">
        <v>44578</v>
      </c>
      <c r="D224" s="21"/>
      <c r="E224" s="3" t="s">
        <v>50</v>
      </c>
      <c r="F224" s="55"/>
      <c r="G224" s="227"/>
      <c r="H224" s="227"/>
      <c r="I224" s="227"/>
      <c r="J224" s="227"/>
      <c r="K224" s="3" t="s">
        <v>163</v>
      </c>
      <c r="L224" s="56"/>
      <c r="M224" s="7" t="s">
        <v>42</v>
      </c>
      <c r="N224" s="7" t="s">
        <v>150</v>
      </c>
      <c r="O224" s="9" t="s">
        <v>97</v>
      </c>
      <c r="P224" s="352" t="s">
        <v>151</v>
      </c>
      <c r="Q224" s="352"/>
      <c r="R224" s="352"/>
      <c r="S224" s="310"/>
    </row>
    <row r="225" spans="2:20" ht="30.9" customHeight="1" x14ac:dyDescent="0.25">
      <c r="B225" s="14">
        <f t="shared" si="36"/>
        <v>44604</v>
      </c>
      <c r="C225" s="21">
        <v>44604</v>
      </c>
      <c r="D225" s="21"/>
      <c r="E225" s="3" t="s">
        <v>182</v>
      </c>
      <c r="F225" s="55"/>
      <c r="G225" s="227"/>
      <c r="H225" s="227"/>
      <c r="I225" s="227"/>
      <c r="J225" s="227"/>
      <c r="K225" s="7" t="s">
        <v>76</v>
      </c>
      <c r="L225" s="7" t="s">
        <v>183</v>
      </c>
      <c r="M225" s="7" t="s">
        <v>184</v>
      </c>
      <c r="P225" s="352"/>
      <c r="Q225" s="352"/>
      <c r="R225" s="352"/>
      <c r="S225" s="310"/>
    </row>
    <row r="226" spans="2:20" ht="30.9" customHeight="1" x14ac:dyDescent="0.25">
      <c r="B226" s="14">
        <f t="shared" si="36"/>
        <v>44604</v>
      </c>
      <c r="C226" s="21">
        <v>44604</v>
      </c>
      <c r="D226" s="21"/>
      <c r="E226" s="3" t="s">
        <v>182</v>
      </c>
      <c r="F226" s="55"/>
      <c r="G226" s="227"/>
      <c r="H226" s="227"/>
      <c r="I226" s="227"/>
      <c r="J226" s="227"/>
      <c r="K226" s="227" t="s">
        <v>75</v>
      </c>
      <c r="L226" s="7" t="s">
        <v>185</v>
      </c>
      <c r="M226" s="7" t="s">
        <v>184</v>
      </c>
      <c r="P226" s="352"/>
      <c r="Q226" s="352"/>
      <c r="R226" s="352"/>
      <c r="S226" s="310"/>
    </row>
    <row r="227" spans="2:20" ht="30.9" customHeight="1" x14ac:dyDescent="0.25">
      <c r="B227" s="14">
        <f t="shared" si="36"/>
        <v>44605</v>
      </c>
      <c r="C227" s="21">
        <v>44605</v>
      </c>
      <c r="D227" s="21"/>
      <c r="E227" s="58" t="s">
        <v>186</v>
      </c>
      <c r="F227" s="59"/>
      <c r="G227" s="60"/>
      <c r="H227" s="60"/>
      <c r="I227" s="60"/>
      <c r="J227" s="60"/>
      <c r="K227" s="61" t="s">
        <v>76</v>
      </c>
      <c r="L227" s="7" t="s">
        <v>183</v>
      </c>
      <c r="M227" s="7" t="s">
        <v>184</v>
      </c>
      <c r="P227" s="352"/>
      <c r="Q227" s="352"/>
      <c r="R227" s="352"/>
      <c r="S227" s="310"/>
    </row>
    <row r="228" spans="2:20" ht="30.9" customHeight="1" x14ac:dyDescent="0.25">
      <c r="B228" s="14">
        <f t="shared" si="36"/>
        <v>44605</v>
      </c>
      <c r="C228" s="21">
        <v>44605</v>
      </c>
      <c r="D228" s="21"/>
      <c r="E228" s="62" t="s">
        <v>186</v>
      </c>
      <c r="F228" s="63"/>
      <c r="G228" s="64"/>
      <c r="H228" s="64"/>
      <c r="I228" s="64"/>
      <c r="J228" s="64"/>
      <c r="K228" s="65" t="s">
        <v>75</v>
      </c>
      <c r="L228" s="7" t="s">
        <v>185</v>
      </c>
      <c r="M228" s="8" t="s">
        <v>184</v>
      </c>
      <c r="N228" s="9"/>
      <c r="P228" s="352"/>
      <c r="Q228" s="352"/>
      <c r="R228" s="352"/>
      <c r="S228" s="310"/>
    </row>
    <row r="229" spans="2:20" ht="30.9" customHeight="1" x14ac:dyDescent="0.25">
      <c r="B229" s="14"/>
      <c r="C229" s="21"/>
      <c r="D229" s="21"/>
      <c r="E229" s="66"/>
      <c r="F229" s="67"/>
      <c r="G229" s="68"/>
      <c r="H229" s="68"/>
      <c r="I229" s="68"/>
      <c r="J229" s="68"/>
      <c r="K229" s="69"/>
      <c r="L229" s="57"/>
      <c r="M229" s="8"/>
      <c r="N229" s="9"/>
      <c r="P229" s="352"/>
      <c r="Q229" s="352"/>
      <c r="R229" s="352"/>
      <c r="S229" s="310"/>
    </row>
    <row r="230" spans="2:20" ht="30.9" customHeight="1" x14ac:dyDescent="0.25">
      <c r="B230" s="3"/>
      <c r="C230" s="1" t="s">
        <v>14</v>
      </c>
      <c r="D230" s="21"/>
      <c r="E230" s="70"/>
      <c r="F230" s="71"/>
      <c r="G230" s="72"/>
      <c r="H230" s="72"/>
      <c r="I230" s="72"/>
      <c r="J230" s="72"/>
      <c r="K230" s="73"/>
      <c r="L230" s="56"/>
      <c r="M230" s="8"/>
      <c r="N230" s="9"/>
      <c r="P230" s="352"/>
      <c r="Q230" s="352"/>
      <c r="R230" s="352"/>
      <c r="S230" s="310"/>
    </row>
    <row r="231" spans="2:20" ht="30.9" customHeight="1" x14ac:dyDescent="0.25">
      <c r="B231" s="3"/>
      <c r="C231" s="1" t="s">
        <v>187</v>
      </c>
      <c r="D231" s="21"/>
      <c r="E231" s="70"/>
      <c r="F231" s="71"/>
      <c r="G231" s="72"/>
      <c r="H231" s="72"/>
      <c r="I231" s="72"/>
      <c r="J231" s="72"/>
      <c r="K231" s="73"/>
      <c r="L231" s="56"/>
      <c r="M231" s="1" t="s">
        <v>117</v>
      </c>
      <c r="N231" s="1" t="s">
        <v>4</v>
      </c>
      <c r="O231" s="1" t="s">
        <v>118</v>
      </c>
      <c r="P231" s="1" t="s">
        <v>0</v>
      </c>
      <c r="Q231" s="285"/>
      <c r="R231" s="285"/>
      <c r="S231" s="311"/>
      <c r="T231" s="320" t="s">
        <v>301</v>
      </c>
    </row>
    <row r="232" spans="2:20" ht="30.9" customHeight="1" x14ac:dyDescent="0.25">
      <c r="B232" s="14">
        <f t="shared" ref="B232:B239" si="37">+C232</f>
        <v>44466</v>
      </c>
      <c r="C232" s="21">
        <v>44466</v>
      </c>
      <c r="D232" s="21"/>
      <c r="E232" s="3" t="s">
        <v>59</v>
      </c>
      <c r="F232" s="55"/>
      <c r="G232" s="227"/>
      <c r="H232" s="227"/>
      <c r="I232" s="227"/>
      <c r="J232" s="227"/>
      <c r="K232" s="3" t="s">
        <v>161</v>
      </c>
      <c r="L232" s="56"/>
      <c r="M232" s="7" t="s">
        <v>34</v>
      </c>
      <c r="N232" s="7" t="s">
        <v>150</v>
      </c>
      <c r="O232" s="9" t="s">
        <v>120</v>
      </c>
      <c r="P232" s="352" t="s">
        <v>151</v>
      </c>
      <c r="Q232" s="352"/>
      <c r="R232" s="352"/>
      <c r="S232" s="310"/>
    </row>
    <row r="233" spans="2:20" ht="30.9" customHeight="1" x14ac:dyDescent="0.25">
      <c r="B233" s="14">
        <f t="shared" si="37"/>
        <v>44466</v>
      </c>
      <c r="C233" s="21">
        <v>44466</v>
      </c>
      <c r="D233" s="21"/>
      <c r="E233" s="3" t="s">
        <v>59</v>
      </c>
      <c r="F233" s="55"/>
      <c r="G233" s="227"/>
      <c r="H233" s="227"/>
      <c r="I233" s="227"/>
      <c r="J233" s="227"/>
      <c r="K233" s="3" t="s">
        <v>161</v>
      </c>
      <c r="L233" s="56"/>
      <c r="M233" s="7" t="s">
        <v>42</v>
      </c>
      <c r="N233" s="7" t="s">
        <v>150</v>
      </c>
      <c r="O233" s="9" t="s">
        <v>97</v>
      </c>
      <c r="P233" s="352" t="s">
        <v>151</v>
      </c>
      <c r="Q233" s="352"/>
      <c r="R233" s="352"/>
      <c r="S233" s="310"/>
    </row>
    <row r="234" spans="2:20" ht="30.9" customHeight="1" x14ac:dyDescent="0.25">
      <c r="B234" s="14">
        <f t="shared" si="37"/>
        <v>44487</v>
      </c>
      <c r="C234" s="21">
        <v>44487</v>
      </c>
      <c r="D234" s="21"/>
      <c r="E234" s="3" t="s">
        <v>59</v>
      </c>
      <c r="F234" s="55"/>
      <c r="G234" s="227"/>
      <c r="H234" s="227"/>
      <c r="I234" s="227"/>
      <c r="J234" s="227"/>
      <c r="K234" s="3" t="s">
        <v>163</v>
      </c>
      <c r="L234" s="56"/>
      <c r="M234" s="7" t="s">
        <v>34</v>
      </c>
      <c r="N234" s="7" t="s">
        <v>150</v>
      </c>
      <c r="O234" s="9" t="s">
        <v>120</v>
      </c>
      <c r="P234" s="352" t="s">
        <v>151</v>
      </c>
      <c r="Q234" s="352"/>
      <c r="R234" s="352"/>
      <c r="S234" s="310"/>
    </row>
    <row r="235" spans="2:20" ht="30.9" customHeight="1" x14ac:dyDescent="0.25">
      <c r="B235" s="14">
        <f t="shared" si="37"/>
        <v>44487</v>
      </c>
      <c r="C235" s="21">
        <v>44487</v>
      </c>
      <c r="D235" s="21"/>
      <c r="E235" s="3" t="s">
        <v>59</v>
      </c>
      <c r="F235" s="55"/>
      <c r="G235" s="227"/>
      <c r="H235" s="227"/>
      <c r="I235" s="227"/>
      <c r="J235" s="227"/>
      <c r="K235" s="3" t="s">
        <v>163</v>
      </c>
      <c r="L235" s="56"/>
      <c r="M235" s="7" t="s">
        <v>42</v>
      </c>
      <c r="N235" s="7" t="s">
        <v>150</v>
      </c>
      <c r="O235" s="9" t="s">
        <v>97</v>
      </c>
      <c r="P235" s="352" t="s">
        <v>151</v>
      </c>
      <c r="Q235" s="352"/>
      <c r="R235" s="352"/>
      <c r="S235" s="310"/>
    </row>
    <row r="236" spans="2:20" ht="30.9" customHeight="1" x14ac:dyDescent="0.25">
      <c r="B236" s="14">
        <f t="shared" si="37"/>
        <v>44520</v>
      </c>
      <c r="C236" s="21">
        <v>44520</v>
      </c>
      <c r="D236" s="21"/>
      <c r="E236" s="3" t="s">
        <v>188</v>
      </c>
      <c r="F236" s="55"/>
      <c r="G236" s="227"/>
      <c r="H236" s="227"/>
      <c r="I236" s="227"/>
      <c r="J236" s="227"/>
      <c r="K236" s="7" t="s">
        <v>76</v>
      </c>
      <c r="L236" s="7" t="s">
        <v>183</v>
      </c>
      <c r="M236" s="7" t="s">
        <v>184</v>
      </c>
      <c r="N236" s="6"/>
      <c r="P236" s="352"/>
      <c r="Q236" s="352"/>
      <c r="R236" s="352"/>
      <c r="S236" s="310"/>
    </row>
    <row r="237" spans="2:20" ht="30.9" customHeight="1" x14ac:dyDescent="0.25">
      <c r="B237" s="14">
        <f t="shared" si="37"/>
        <v>44520</v>
      </c>
      <c r="C237" s="21">
        <v>44520</v>
      </c>
      <c r="D237" s="21"/>
      <c r="E237" s="3" t="s">
        <v>188</v>
      </c>
      <c r="F237" s="55"/>
      <c r="G237" s="227"/>
      <c r="H237" s="227"/>
      <c r="I237" s="227"/>
      <c r="J237" s="227"/>
      <c r="K237" s="7" t="s">
        <v>75</v>
      </c>
      <c r="L237" s="7" t="s">
        <v>185</v>
      </c>
      <c r="M237" s="7" t="s">
        <v>184</v>
      </c>
      <c r="P237" s="352"/>
      <c r="Q237" s="352"/>
      <c r="R237" s="352"/>
      <c r="S237" s="310"/>
    </row>
    <row r="238" spans="2:20" ht="30.9" customHeight="1" x14ac:dyDescent="0.25">
      <c r="B238" s="14">
        <f t="shared" si="37"/>
        <v>44521</v>
      </c>
      <c r="C238" s="21">
        <v>44521</v>
      </c>
      <c r="D238" s="21"/>
      <c r="E238" s="32" t="s">
        <v>189</v>
      </c>
      <c r="F238" s="74"/>
      <c r="G238" s="75"/>
      <c r="H238" s="75"/>
      <c r="I238" s="75"/>
      <c r="J238" s="75"/>
      <c r="K238" s="76" t="s">
        <v>76</v>
      </c>
      <c r="L238" s="7" t="s">
        <v>183</v>
      </c>
      <c r="M238" s="284" t="s">
        <v>184</v>
      </c>
      <c r="N238" s="6"/>
      <c r="O238" s="91"/>
      <c r="P238" s="352"/>
      <c r="Q238" s="352"/>
      <c r="R238" s="352"/>
      <c r="S238" s="310"/>
    </row>
    <row r="239" spans="2:20" ht="30.9" customHeight="1" x14ac:dyDescent="0.25">
      <c r="B239" s="14">
        <f t="shared" si="37"/>
        <v>44521</v>
      </c>
      <c r="C239" s="21">
        <v>44521</v>
      </c>
      <c r="D239" s="21"/>
      <c r="E239" s="29" t="s">
        <v>189</v>
      </c>
      <c r="F239" s="77"/>
      <c r="G239" s="78"/>
      <c r="H239" s="78"/>
      <c r="I239" s="78"/>
      <c r="J239" s="78"/>
      <c r="K239" s="79" t="s">
        <v>75</v>
      </c>
      <c r="L239" s="7" t="s">
        <v>185</v>
      </c>
      <c r="M239" s="8" t="s">
        <v>184</v>
      </c>
      <c r="N239" s="9"/>
      <c r="P239" s="352"/>
      <c r="Q239" s="352"/>
      <c r="R239" s="352"/>
      <c r="S239" s="310"/>
    </row>
    <row r="240" spans="2:20" ht="30.9" customHeight="1" x14ac:dyDescent="0.25">
      <c r="B240" s="3"/>
      <c r="C240" s="21"/>
      <c r="D240" s="21"/>
      <c r="E240" s="41"/>
      <c r="F240" s="50"/>
      <c r="G240" s="80"/>
      <c r="H240" s="80"/>
      <c r="I240" s="80"/>
      <c r="J240" s="80"/>
      <c r="K240" s="81"/>
      <c r="L240" s="56"/>
      <c r="M240" s="8"/>
      <c r="N240" s="9"/>
      <c r="P240" s="352"/>
      <c r="Q240" s="352"/>
      <c r="R240" s="352"/>
      <c r="S240" s="310"/>
    </row>
    <row r="241" spans="2:20" ht="30.9" customHeight="1" x14ac:dyDescent="0.25">
      <c r="B241" s="3"/>
      <c r="C241" s="1" t="s">
        <v>14</v>
      </c>
      <c r="D241" s="21"/>
      <c r="L241" s="26"/>
      <c r="P241" s="352"/>
      <c r="Q241" s="352"/>
      <c r="R241" s="352"/>
      <c r="S241" s="310"/>
    </row>
    <row r="242" spans="2:20" ht="30.9" customHeight="1" x14ac:dyDescent="0.25">
      <c r="B242" s="3"/>
      <c r="C242" s="1" t="s">
        <v>190</v>
      </c>
      <c r="D242" s="21"/>
      <c r="E242" s="6"/>
      <c r="F242" s="55"/>
      <c r="G242" s="26"/>
      <c r="H242" s="26"/>
      <c r="I242" s="26"/>
      <c r="J242" s="26"/>
      <c r="K242" s="26"/>
      <c r="L242" s="56"/>
      <c r="M242" s="1" t="s">
        <v>117</v>
      </c>
      <c r="N242" s="1" t="s">
        <v>4</v>
      </c>
      <c r="O242" s="1" t="s">
        <v>118</v>
      </c>
      <c r="P242" s="1" t="s">
        <v>0</v>
      </c>
      <c r="Q242" s="3"/>
      <c r="R242" s="3"/>
      <c r="S242" s="3"/>
      <c r="T242" s="320" t="s">
        <v>301</v>
      </c>
    </row>
    <row r="243" spans="2:20" ht="30.9" customHeight="1" x14ac:dyDescent="0.25">
      <c r="B243" s="14">
        <f t="shared" ref="B243:B246" si="38">+C243</f>
        <v>44683</v>
      </c>
      <c r="C243" s="21">
        <v>44683</v>
      </c>
      <c r="D243" s="21"/>
      <c r="E243" s="3" t="s">
        <v>95</v>
      </c>
      <c r="F243" s="55"/>
      <c r="G243" s="227"/>
      <c r="H243" s="227"/>
      <c r="I243" s="227"/>
      <c r="J243" s="227"/>
      <c r="K243" s="3" t="s">
        <v>161</v>
      </c>
      <c r="L243" s="56" t="s">
        <v>121</v>
      </c>
      <c r="M243" s="7" t="s">
        <v>34</v>
      </c>
      <c r="N243" s="7" t="s">
        <v>150</v>
      </c>
      <c r="O243" s="9" t="s">
        <v>120</v>
      </c>
      <c r="P243" s="352" t="s">
        <v>151</v>
      </c>
      <c r="Q243" s="352"/>
      <c r="R243" s="352"/>
      <c r="S243" s="310"/>
    </row>
    <row r="244" spans="2:20" ht="30.9" customHeight="1" x14ac:dyDescent="0.25">
      <c r="B244" s="14">
        <f t="shared" si="38"/>
        <v>44683</v>
      </c>
      <c r="C244" s="21">
        <v>44683</v>
      </c>
      <c r="D244" s="21"/>
      <c r="E244" s="3" t="s">
        <v>95</v>
      </c>
      <c r="F244" s="55"/>
      <c r="G244" s="227"/>
      <c r="H244" s="227"/>
      <c r="I244" s="227"/>
      <c r="J244" s="227"/>
      <c r="K244" s="3" t="s">
        <v>161</v>
      </c>
      <c r="L244" s="56"/>
      <c r="M244" s="7" t="s">
        <v>42</v>
      </c>
      <c r="N244" s="7" t="s">
        <v>150</v>
      </c>
      <c r="O244" s="9" t="s">
        <v>97</v>
      </c>
      <c r="P244" s="352" t="s">
        <v>151</v>
      </c>
      <c r="Q244" s="352"/>
      <c r="R244" s="352"/>
      <c r="S244" s="310"/>
      <c r="T244" s="6" t="s">
        <v>322</v>
      </c>
    </row>
    <row r="245" spans="2:20" ht="30.9" customHeight="1" x14ac:dyDescent="0.25">
      <c r="B245" s="14">
        <f t="shared" si="38"/>
        <v>44697</v>
      </c>
      <c r="C245" s="21">
        <v>44697</v>
      </c>
      <c r="D245" s="21"/>
      <c r="E245" s="3" t="s">
        <v>95</v>
      </c>
      <c r="F245" s="55"/>
      <c r="G245" s="227"/>
      <c r="H245" s="227"/>
      <c r="I245" s="227"/>
      <c r="J245" s="227"/>
      <c r="K245" s="3" t="s">
        <v>163</v>
      </c>
      <c r="L245" s="56"/>
      <c r="M245" s="7" t="s">
        <v>34</v>
      </c>
      <c r="N245" s="7" t="s">
        <v>150</v>
      </c>
      <c r="O245" s="9" t="s">
        <v>120</v>
      </c>
      <c r="P245" s="352" t="s">
        <v>151</v>
      </c>
      <c r="Q245" s="352"/>
      <c r="R245" s="352"/>
      <c r="S245" s="310"/>
      <c r="T245" s="6" t="s">
        <v>325</v>
      </c>
    </row>
    <row r="246" spans="2:20" ht="30.9" customHeight="1" x14ac:dyDescent="0.25">
      <c r="B246" s="14">
        <f t="shared" si="38"/>
        <v>44697</v>
      </c>
      <c r="C246" s="21">
        <v>44697</v>
      </c>
      <c r="D246" s="21"/>
      <c r="E246" s="3" t="s">
        <v>95</v>
      </c>
      <c r="F246" s="55"/>
      <c r="G246" s="227"/>
      <c r="H246" s="227"/>
      <c r="I246" s="227"/>
      <c r="J246" s="227"/>
      <c r="K246" s="3" t="s">
        <v>163</v>
      </c>
      <c r="L246" s="56" t="s">
        <v>121</v>
      </c>
      <c r="M246" s="7" t="s">
        <v>42</v>
      </c>
      <c r="N246" s="7" t="s">
        <v>150</v>
      </c>
      <c r="O246" s="9" t="s">
        <v>97</v>
      </c>
      <c r="P246" s="352" t="s">
        <v>151</v>
      </c>
      <c r="Q246" s="352"/>
      <c r="R246" s="352"/>
      <c r="S246" s="310"/>
      <c r="T246" s="6" t="s">
        <v>324</v>
      </c>
    </row>
    <row r="247" spans="2:20" ht="30.9" customHeight="1" x14ac:dyDescent="0.25">
      <c r="B247" s="14">
        <f>+C247</f>
        <v>44707</v>
      </c>
      <c r="C247" s="21">
        <v>44707</v>
      </c>
      <c r="D247" s="21"/>
      <c r="E247" s="32" t="s">
        <v>191</v>
      </c>
      <c r="F247" s="74"/>
      <c r="G247" s="75"/>
      <c r="H247" s="75"/>
      <c r="I247" s="75"/>
      <c r="J247" s="75"/>
      <c r="K247" s="76" t="s">
        <v>76</v>
      </c>
      <c r="L247" s="7" t="s">
        <v>195</v>
      </c>
      <c r="M247" s="7" t="s">
        <v>42</v>
      </c>
      <c r="N247" s="7" t="s">
        <v>272</v>
      </c>
      <c r="O247" s="9" t="s">
        <v>124</v>
      </c>
      <c r="P247" s="352"/>
      <c r="Q247" s="352"/>
      <c r="R247" s="352"/>
      <c r="S247" s="310"/>
    </row>
    <row r="248" spans="2:20" ht="30.9" customHeight="1" x14ac:dyDescent="0.25">
      <c r="B248" s="14">
        <f t="shared" ref="B248:B250" si="39">+C248</f>
        <v>44707</v>
      </c>
      <c r="C248" s="21">
        <v>44707</v>
      </c>
      <c r="D248" s="21"/>
      <c r="E248" s="32" t="s">
        <v>191</v>
      </c>
      <c r="F248" s="74"/>
      <c r="G248" s="75"/>
      <c r="H248" s="75"/>
      <c r="I248" s="75"/>
      <c r="J248" s="75"/>
      <c r="K248" s="76" t="s">
        <v>76</v>
      </c>
      <c r="L248" s="7" t="s">
        <v>197</v>
      </c>
      <c r="M248" s="7" t="s">
        <v>34</v>
      </c>
      <c r="N248" s="7">
        <v>0.52083333333333337</v>
      </c>
      <c r="O248" s="9" t="s">
        <v>231</v>
      </c>
      <c r="P248" s="284"/>
      <c r="Q248" s="284"/>
      <c r="R248" s="284"/>
      <c r="S248" s="310"/>
    </row>
    <row r="249" spans="2:20" ht="30.9" customHeight="1" x14ac:dyDescent="0.25">
      <c r="B249" s="14">
        <f t="shared" si="39"/>
        <v>44707</v>
      </c>
      <c r="C249" s="21">
        <v>44707</v>
      </c>
      <c r="D249" s="21"/>
      <c r="E249" s="29" t="s">
        <v>191</v>
      </c>
      <c r="F249" s="77"/>
      <c r="G249" s="78"/>
      <c r="H249" s="78"/>
      <c r="I249" s="78"/>
      <c r="J249" s="78"/>
      <c r="K249" s="78" t="s">
        <v>75</v>
      </c>
      <c r="L249" s="7" t="s">
        <v>195</v>
      </c>
      <c r="M249" s="7" t="s">
        <v>34</v>
      </c>
      <c r="N249" s="7">
        <v>0.41666666666666669</v>
      </c>
      <c r="O249" s="9" t="s">
        <v>196</v>
      </c>
      <c r="P249" s="352"/>
      <c r="Q249" s="352"/>
      <c r="R249" s="352"/>
      <c r="S249" s="310"/>
    </row>
    <row r="250" spans="2:20" ht="30.9" customHeight="1" x14ac:dyDescent="0.25">
      <c r="B250" s="14">
        <f t="shared" si="39"/>
        <v>44707</v>
      </c>
      <c r="C250" s="21">
        <v>44707</v>
      </c>
      <c r="D250" s="21"/>
      <c r="E250" s="29" t="s">
        <v>191</v>
      </c>
      <c r="F250" s="77"/>
      <c r="G250" s="78"/>
      <c r="H250" s="78"/>
      <c r="I250" s="78"/>
      <c r="J250" s="78"/>
      <c r="K250" s="78" t="s">
        <v>75</v>
      </c>
      <c r="L250" s="7" t="s">
        <v>197</v>
      </c>
      <c r="M250" s="7" t="s">
        <v>34</v>
      </c>
      <c r="N250" s="7">
        <v>0.52083333333333337</v>
      </c>
      <c r="O250" s="9" t="s">
        <v>231</v>
      </c>
      <c r="P250" s="284"/>
      <c r="Q250" s="284"/>
      <c r="R250" s="284"/>
      <c r="S250" s="310"/>
    </row>
    <row r="251" spans="2:20" ht="30.9" customHeight="1" x14ac:dyDescent="0.25">
      <c r="B251" s="3"/>
      <c r="C251" s="1" t="s">
        <v>193</v>
      </c>
      <c r="D251" s="21"/>
      <c r="E251" s="82"/>
      <c r="F251" s="83"/>
      <c r="G251" s="84"/>
      <c r="H251" s="84"/>
      <c r="I251" s="84"/>
      <c r="J251" s="84"/>
      <c r="K251" s="84"/>
      <c r="L251" s="56"/>
      <c r="M251" s="1" t="s">
        <v>117</v>
      </c>
      <c r="N251" s="1" t="s">
        <v>4</v>
      </c>
      <c r="O251" s="1" t="s">
        <v>118</v>
      </c>
      <c r="P251" s="1" t="s">
        <v>0</v>
      </c>
      <c r="Q251" s="285"/>
      <c r="R251" s="285"/>
      <c r="S251" s="311"/>
      <c r="T251" s="320" t="s">
        <v>301</v>
      </c>
    </row>
    <row r="252" spans="2:20" ht="30.9" customHeight="1" x14ac:dyDescent="0.25">
      <c r="B252" s="14">
        <f t="shared" ref="B252:B258" si="40">+C252</f>
        <v>44485</v>
      </c>
      <c r="C252" s="21">
        <v>44485</v>
      </c>
      <c r="D252" s="21"/>
      <c r="E252" s="3" t="s">
        <v>99</v>
      </c>
      <c r="F252" s="55"/>
      <c r="G252" s="227"/>
      <c r="H252" s="227"/>
      <c r="I252" s="227"/>
      <c r="J252" s="227"/>
      <c r="K252" s="3" t="s">
        <v>161</v>
      </c>
      <c r="L252" s="56" t="s">
        <v>121</v>
      </c>
      <c r="M252" s="7" t="s">
        <v>34</v>
      </c>
      <c r="N252" s="7">
        <v>0.375</v>
      </c>
      <c r="O252" s="9" t="s">
        <v>120</v>
      </c>
      <c r="P252" s="352" t="s">
        <v>151</v>
      </c>
      <c r="Q252" s="352"/>
      <c r="R252" s="352"/>
      <c r="S252" s="310"/>
    </row>
    <row r="253" spans="2:20" ht="30.9" customHeight="1" x14ac:dyDescent="0.25">
      <c r="B253" s="14">
        <f t="shared" si="40"/>
        <v>44485</v>
      </c>
      <c r="C253" s="21">
        <v>44485</v>
      </c>
      <c r="D253" s="21"/>
      <c r="E253" s="3" t="s">
        <v>99</v>
      </c>
      <c r="F253" s="55"/>
      <c r="G253" s="227"/>
      <c r="H253" s="227"/>
      <c r="I253" s="227"/>
      <c r="J253" s="227"/>
      <c r="K253" s="3" t="s">
        <v>161</v>
      </c>
      <c r="L253" s="56"/>
      <c r="M253" s="7" t="s">
        <v>42</v>
      </c>
      <c r="N253" s="7" t="s">
        <v>271</v>
      </c>
      <c r="O253" s="9" t="s">
        <v>97</v>
      </c>
      <c r="P253" s="352" t="s">
        <v>151</v>
      </c>
      <c r="Q253" s="352"/>
      <c r="R253" s="352"/>
      <c r="S253" s="310"/>
      <c r="T253" s="6" t="s">
        <v>322</v>
      </c>
    </row>
    <row r="254" spans="2:20" ht="30.9" customHeight="1" x14ac:dyDescent="0.25">
      <c r="B254" s="14">
        <f t="shared" si="40"/>
        <v>44506</v>
      </c>
      <c r="C254" s="21">
        <v>44506</v>
      </c>
      <c r="D254" s="21"/>
      <c r="E254" s="3" t="s">
        <v>99</v>
      </c>
      <c r="F254" s="55"/>
      <c r="G254" s="227"/>
      <c r="H254" s="227"/>
      <c r="I254" s="227"/>
      <c r="J254" s="227"/>
      <c r="K254" s="3" t="s">
        <v>163</v>
      </c>
      <c r="L254" s="56"/>
      <c r="M254" s="7" t="s">
        <v>34</v>
      </c>
      <c r="N254" s="7">
        <v>0.375</v>
      </c>
      <c r="O254" s="9" t="s">
        <v>120</v>
      </c>
      <c r="P254" s="352" t="s">
        <v>151</v>
      </c>
      <c r="Q254" s="352"/>
      <c r="R254" s="352"/>
      <c r="S254" s="310"/>
      <c r="T254" s="6" t="s">
        <v>325</v>
      </c>
    </row>
    <row r="255" spans="2:20" ht="30.9" customHeight="1" x14ac:dyDescent="0.25">
      <c r="B255" s="14">
        <f t="shared" si="40"/>
        <v>44506</v>
      </c>
      <c r="C255" s="21">
        <v>44506</v>
      </c>
      <c r="D255" s="21"/>
      <c r="E255" s="3" t="s">
        <v>99</v>
      </c>
      <c r="F255" s="55"/>
      <c r="G255" s="227"/>
      <c r="H255" s="227"/>
      <c r="I255" s="227"/>
      <c r="J255" s="227"/>
      <c r="K255" s="3" t="s">
        <v>163</v>
      </c>
      <c r="L255" s="56" t="s">
        <v>121</v>
      </c>
      <c r="M255" s="7" t="s">
        <v>42</v>
      </c>
      <c r="N255" s="7" t="s">
        <v>271</v>
      </c>
      <c r="O255" s="9" t="s">
        <v>97</v>
      </c>
      <c r="P255" s="352" t="s">
        <v>151</v>
      </c>
      <c r="Q255" s="352"/>
      <c r="R255" s="352"/>
      <c r="S255" s="310"/>
      <c r="T255" s="6" t="s">
        <v>324</v>
      </c>
    </row>
    <row r="256" spans="2:20" ht="30.9" customHeight="1" x14ac:dyDescent="0.25">
      <c r="B256" s="14">
        <f t="shared" si="40"/>
        <v>44513</v>
      </c>
      <c r="C256" s="21">
        <v>44513</v>
      </c>
      <c r="D256" s="21"/>
      <c r="E256" s="32" t="s">
        <v>194</v>
      </c>
      <c r="F256" s="74"/>
      <c r="G256" s="75"/>
      <c r="H256" s="75"/>
      <c r="I256" s="75"/>
      <c r="J256" s="75"/>
      <c r="K256" s="75" t="s">
        <v>76</v>
      </c>
      <c r="L256" s="7" t="s">
        <v>273</v>
      </c>
      <c r="M256" s="284" t="s">
        <v>42</v>
      </c>
      <c r="N256" s="7" t="s">
        <v>271</v>
      </c>
      <c r="O256" s="9" t="s">
        <v>97</v>
      </c>
      <c r="P256" s="352"/>
      <c r="Q256" s="352"/>
      <c r="R256" s="352"/>
      <c r="S256" s="310"/>
    </row>
    <row r="257" spans="2:25" ht="30.9" customHeight="1" x14ac:dyDescent="0.25">
      <c r="B257" s="14">
        <f t="shared" si="40"/>
        <v>44513</v>
      </c>
      <c r="C257" s="21">
        <v>44513</v>
      </c>
      <c r="D257" s="21"/>
      <c r="E257" s="32" t="s">
        <v>194</v>
      </c>
      <c r="F257" s="74"/>
      <c r="G257" s="75"/>
      <c r="H257" s="75"/>
      <c r="I257" s="75"/>
      <c r="J257" s="75"/>
      <c r="K257" s="75" t="s">
        <v>76</v>
      </c>
      <c r="L257" s="7" t="s">
        <v>197</v>
      </c>
      <c r="M257" s="284" t="s">
        <v>34</v>
      </c>
      <c r="N257" s="7">
        <v>0.375</v>
      </c>
      <c r="O257" s="9" t="s">
        <v>124</v>
      </c>
      <c r="P257" s="352"/>
      <c r="Q257" s="352"/>
      <c r="R257" s="352"/>
      <c r="S257" s="310"/>
    </row>
    <row r="258" spans="2:25" ht="30.9" customHeight="1" x14ac:dyDescent="0.25">
      <c r="B258" s="14">
        <f t="shared" si="40"/>
        <v>44513</v>
      </c>
      <c r="C258" s="21">
        <v>44513</v>
      </c>
      <c r="D258" s="21"/>
      <c r="E258" s="29" t="s">
        <v>198</v>
      </c>
      <c r="F258" s="77"/>
      <c r="G258" s="78"/>
      <c r="H258" s="78"/>
      <c r="I258" s="78"/>
      <c r="J258" s="78"/>
      <c r="K258" s="78" t="s">
        <v>75</v>
      </c>
      <c r="L258" s="7" t="s">
        <v>195</v>
      </c>
      <c r="M258" s="284" t="s">
        <v>34</v>
      </c>
      <c r="N258" s="7">
        <v>0.375</v>
      </c>
      <c r="O258" s="9" t="s">
        <v>196</v>
      </c>
      <c r="P258" s="352"/>
      <c r="Q258" s="352"/>
      <c r="R258" s="352"/>
      <c r="S258" s="310"/>
    </row>
    <row r="259" spans="2:25" ht="30.9" customHeight="1" x14ac:dyDescent="0.25">
      <c r="B259" s="14"/>
      <c r="C259" s="21"/>
      <c r="D259" s="21"/>
      <c r="E259" s="41"/>
      <c r="F259" s="50"/>
      <c r="G259" s="80"/>
      <c r="H259" s="80"/>
      <c r="I259" s="80"/>
      <c r="J259" s="80"/>
      <c r="K259" s="80"/>
      <c r="L259" s="56"/>
      <c r="M259" s="284"/>
      <c r="P259" s="284"/>
      <c r="Q259" s="284"/>
      <c r="R259" s="284"/>
      <c r="S259" s="310"/>
    </row>
    <row r="260" spans="2:25" ht="30.9" customHeight="1" x14ac:dyDescent="0.25">
      <c r="B260" s="3"/>
      <c r="C260" s="1" t="s">
        <v>14</v>
      </c>
      <c r="D260" s="21"/>
      <c r="E260" s="82"/>
      <c r="F260" s="83"/>
      <c r="G260" s="84"/>
      <c r="H260" s="84"/>
      <c r="I260" s="84"/>
      <c r="J260" s="84"/>
      <c r="K260" s="84"/>
      <c r="L260" s="56"/>
      <c r="P260" s="352"/>
      <c r="Q260" s="352"/>
      <c r="R260" s="352"/>
      <c r="S260" s="310"/>
    </row>
    <row r="261" spans="2:25" ht="30.9" customHeight="1" x14ac:dyDescent="0.25">
      <c r="B261" s="3"/>
      <c r="C261" s="1" t="s">
        <v>199</v>
      </c>
      <c r="D261" s="21"/>
      <c r="E261" s="82"/>
      <c r="F261" s="83"/>
      <c r="G261" s="84"/>
      <c r="H261" s="84"/>
      <c r="I261" s="84"/>
      <c r="J261" s="84"/>
      <c r="K261" s="84"/>
      <c r="L261" s="56"/>
      <c r="M261" s="1" t="s">
        <v>117</v>
      </c>
      <c r="N261" s="1" t="s">
        <v>4</v>
      </c>
      <c r="O261" s="1" t="s">
        <v>118</v>
      </c>
      <c r="P261" s="1" t="s">
        <v>0</v>
      </c>
      <c r="Q261" s="285"/>
      <c r="R261" s="285"/>
      <c r="S261" s="311"/>
      <c r="T261" s="320" t="s">
        <v>301</v>
      </c>
    </row>
    <row r="262" spans="2:25" ht="30.9" customHeight="1" x14ac:dyDescent="0.25">
      <c r="B262" s="14">
        <f t="shared" ref="B262:B266" si="41">+C262</f>
        <v>44458</v>
      </c>
      <c r="C262" s="21">
        <v>44458</v>
      </c>
      <c r="D262" s="21"/>
      <c r="E262" s="3" t="s">
        <v>92</v>
      </c>
      <c r="F262" s="55"/>
      <c r="G262" s="227"/>
      <c r="H262" s="227"/>
      <c r="I262" s="227"/>
      <c r="J262" s="227"/>
      <c r="K262" s="3" t="s">
        <v>161</v>
      </c>
      <c r="L262" s="56" t="s">
        <v>121</v>
      </c>
      <c r="M262" s="7" t="s">
        <v>34</v>
      </c>
      <c r="N262" s="7" t="s">
        <v>267</v>
      </c>
      <c r="O262" s="9" t="s">
        <v>120</v>
      </c>
      <c r="P262" s="352" t="s">
        <v>151</v>
      </c>
      <c r="Q262" s="352"/>
      <c r="R262" s="352"/>
      <c r="S262" s="310"/>
    </row>
    <row r="263" spans="2:25" ht="30.9" customHeight="1" x14ac:dyDescent="0.25">
      <c r="B263" s="14">
        <f t="shared" si="41"/>
        <v>44458</v>
      </c>
      <c r="C263" s="21">
        <v>44458</v>
      </c>
      <c r="D263" s="21"/>
      <c r="E263" s="3" t="s">
        <v>92</v>
      </c>
      <c r="F263" s="55"/>
      <c r="G263" s="227"/>
      <c r="H263" s="227"/>
      <c r="I263" s="227"/>
      <c r="J263" s="227"/>
      <c r="K263" s="3" t="s">
        <v>161</v>
      </c>
      <c r="L263" s="56"/>
      <c r="M263" s="7" t="s">
        <v>42</v>
      </c>
      <c r="N263" s="7" t="s">
        <v>267</v>
      </c>
      <c r="O263" s="9" t="s">
        <v>97</v>
      </c>
      <c r="P263" s="352" t="s">
        <v>151</v>
      </c>
      <c r="Q263" s="352"/>
      <c r="R263" s="352"/>
      <c r="S263" s="310"/>
      <c r="T263" s="6" t="s">
        <v>322</v>
      </c>
    </row>
    <row r="264" spans="2:25" ht="30.9" customHeight="1" x14ac:dyDescent="0.25">
      <c r="B264" s="14">
        <f t="shared" si="41"/>
        <v>44459</v>
      </c>
      <c r="C264" s="21">
        <v>44459</v>
      </c>
      <c r="D264" s="21"/>
      <c r="E264" s="3" t="s">
        <v>92</v>
      </c>
      <c r="F264" s="55"/>
      <c r="G264" s="227"/>
      <c r="H264" s="227"/>
      <c r="I264" s="227"/>
      <c r="J264" s="227"/>
      <c r="K264" s="3" t="s">
        <v>163</v>
      </c>
      <c r="L264" s="56"/>
      <c r="M264" s="7" t="s">
        <v>34</v>
      </c>
      <c r="N264" s="7" t="s">
        <v>150</v>
      </c>
      <c r="O264" s="9" t="s">
        <v>120</v>
      </c>
      <c r="P264" s="352" t="s">
        <v>151</v>
      </c>
      <c r="Q264" s="352"/>
      <c r="R264" s="352"/>
      <c r="S264" s="310"/>
      <c r="T264" s="6" t="s">
        <v>326</v>
      </c>
    </row>
    <row r="265" spans="2:25" ht="30.9" customHeight="1" x14ac:dyDescent="0.25">
      <c r="B265" s="14">
        <f t="shared" si="41"/>
        <v>44459</v>
      </c>
      <c r="C265" s="21">
        <v>44459</v>
      </c>
      <c r="D265" s="21"/>
      <c r="E265" s="3" t="s">
        <v>92</v>
      </c>
      <c r="F265" s="55"/>
      <c r="G265" s="227"/>
      <c r="H265" s="227"/>
      <c r="I265" s="227"/>
      <c r="J265" s="227"/>
      <c r="K265" s="3" t="s">
        <v>163</v>
      </c>
      <c r="L265" s="56" t="s">
        <v>121</v>
      </c>
      <c r="M265" s="7" t="s">
        <v>42</v>
      </c>
      <c r="N265" s="7" t="s">
        <v>150</v>
      </c>
      <c r="O265" s="9" t="s">
        <v>97</v>
      </c>
      <c r="P265" s="352" t="s">
        <v>151</v>
      </c>
      <c r="Q265" s="352"/>
      <c r="R265" s="352"/>
      <c r="S265" s="310"/>
      <c r="T265" s="6" t="s">
        <v>327</v>
      </c>
    </row>
    <row r="266" spans="2:25" ht="30.9" customHeight="1" x14ac:dyDescent="0.25">
      <c r="B266" s="14">
        <f t="shared" si="41"/>
        <v>44465</v>
      </c>
      <c r="C266" s="21">
        <v>44465</v>
      </c>
      <c r="D266" s="21"/>
      <c r="E266" s="32" t="s">
        <v>200</v>
      </c>
      <c r="F266" s="74"/>
      <c r="G266" s="75"/>
      <c r="H266" s="75"/>
      <c r="I266" s="75"/>
      <c r="J266" s="75"/>
      <c r="K266" s="75" t="s">
        <v>201</v>
      </c>
      <c r="L266" s="56"/>
      <c r="M266" s="284" t="s">
        <v>34</v>
      </c>
      <c r="N266" s="7">
        <v>0.41666666666666669</v>
      </c>
      <c r="O266" s="9" t="s">
        <v>192</v>
      </c>
      <c r="P266" s="352"/>
      <c r="Q266" s="352"/>
      <c r="R266" s="352"/>
      <c r="S266" s="310"/>
    </row>
    <row r="267" spans="2:25" ht="30.9" customHeight="1" x14ac:dyDescent="0.25">
      <c r="B267" s="3"/>
      <c r="C267" s="21"/>
      <c r="D267" s="21"/>
      <c r="E267" s="6"/>
      <c r="F267" s="55"/>
      <c r="G267" s="26"/>
      <c r="H267" s="26"/>
      <c r="I267" s="26"/>
      <c r="J267" s="26"/>
      <c r="K267" s="26"/>
      <c r="L267" s="56"/>
      <c r="M267" s="284"/>
      <c r="P267" s="352"/>
      <c r="Q267" s="352"/>
      <c r="R267" s="352"/>
      <c r="S267" s="310"/>
      <c r="U267" s="289"/>
      <c r="V267" s="289"/>
      <c r="W267" s="289"/>
      <c r="X267" s="289"/>
      <c r="Y267" s="289"/>
    </row>
    <row r="268" spans="2:25" ht="30.9" customHeight="1" x14ac:dyDescent="0.25">
      <c r="B268" s="3"/>
      <c r="C268" s="1" t="s">
        <v>47</v>
      </c>
      <c r="D268" s="21"/>
      <c r="L268" s="26"/>
      <c r="M268" s="1" t="s">
        <v>117</v>
      </c>
      <c r="N268" s="1" t="s">
        <v>4</v>
      </c>
      <c r="O268" s="1" t="s">
        <v>118</v>
      </c>
      <c r="P268" s="1" t="s">
        <v>0</v>
      </c>
      <c r="T268" s="321"/>
      <c r="U268" s="289"/>
      <c r="V268" s="289"/>
      <c r="W268" s="289"/>
      <c r="X268" s="289"/>
      <c r="Y268" s="289"/>
    </row>
    <row r="269" spans="2:25" ht="30.9" customHeight="1" x14ac:dyDescent="0.25">
      <c r="B269" s="14">
        <f t="shared" ref="B269:B278" si="42">+C269</f>
        <v>44470</v>
      </c>
      <c r="C269" s="21">
        <v>44470</v>
      </c>
      <c r="D269" s="21"/>
      <c r="G269" s="284"/>
      <c r="H269" s="3"/>
      <c r="I269" s="3"/>
      <c r="J269" s="3"/>
      <c r="M269" s="284" t="s">
        <v>34</v>
      </c>
      <c r="N269" s="7">
        <v>0.6875</v>
      </c>
      <c r="O269" s="9" t="s">
        <v>124</v>
      </c>
      <c r="P269" s="352"/>
      <c r="Q269" s="352"/>
      <c r="R269" s="352"/>
      <c r="S269" s="310"/>
      <c r="U269" s="289"/>
      <c r="V269" s="289"/>
      <c r="W269" s="289"/>
      <c r="X269" s="289"/>
      <c r="Y269" s="289"/>
    </row>
    <row r="270" spans="2:25" ht="30.9" customHeight="1" x14ac:dyDescent="0.25">
      <c r="B270" s="14">
        <f t="shared" si="42"/>
        <v>44498</v>
      </c>
      <c r="C270" s="21">
        <v>44498</v>
      </c>
      <c r="D270" s="21"/>
      <c r="G270" s="284"/>
      <c r="H270" s="3"/>
      <c r="I270" s="3"/>
      <c r="J270" s="3"/>
      <c r="M270" s="284" t="s">
        <v>34</v>
      </c>
      <c r="N270" s="7">
        <v>0.6875</v>
      </c>
      <c r="O270" s="9" t="s">
        <v>124</v>
      </c>
      <c r="P270" s="352"/>
      <c r="Q270" s="352"/>
      <c r="R270" s="352"/>
      <c r="S270" s="310"/>
      <c r="U270" s="289"/>
      <c r="V270" s="289"/>
      <c r="W270" s="289"/>
      <c r="X270" s="289"/>
      <c r="Y270" s="289"/>
    </row>
    <row r="271" spans="2:25" ht="30.9" customHeight="1" x14ac:dyDescent="0.25">
      <c r="B271" s="14">
        <f t="shared" si="42"/>
        <v>44519</v>
      </c>
      <c r="C271" s="21">
        <v>44519</v>
      </c>
      <c r="D271" s="21"/>
      <c r="G271" s="284"/>
      <c r="H271" s="3"/>
      <c r="I271" s="3"/>
      <c r="J271" s="3"/>
      <c r="M271" s="284" t="s">
        <v>34</v>
      </c>
      <c r="N271" s="7">
        <v>0.6875</v>
      </c>
      <c r="O271" s="9" t="s">
        <v>124</v>
      </c>
      <c r="P271" s="352"/>
      <c r="Q271" s="352"/>
      <c r="R271" s="352"/>
      <c r="S271" s="310"/>
      <c r="U271" s="289"/>
      <c r="V271" s="289"/>
      <c r="W271" s="289"/>
      <c r="X271" s="289"/>
      <c r="Y271" s="289"/>
    </row>
    <row r="272" spans="2:25" ht="30.9" customHeight="1" x14ac:dyDescent="0.25">
      <c r="B272" s="14">
        <f t="shared" si="42"/>
        <v>44533</v>
      </c>
      <c r="C272" s="21">
        <v>44533</v>
      </c>
      <c r="D272" s="21"/>
      <c r="G272" s="284"/>
      <c r="H272" s="3"/>
      <c r="I272" s="3"/>
      <c r="J272" s="3"/>
      <c r="M272" s="284" t="s">
        <v>34</v>
      </c>
      <c r="N272" s="7">
        <v>0.6875</v>
      </c>
      <c r="O272" s="9" t="s">
        <v>124</v>
      </c>
      <c r="P272" s="352"/>
      <c r="Q272" s="352"/>
      <c r="R272" s="352"/>
      <c r="S272" s="310"/>
      <c r="U272" s="289"/>
      <c r="V272" s="289"/>
      <c r="W272" s="289"/>
      <c r="X272" s="289"/>
      <c r="Y272" s="289"/>
    </row>
    <row r="273" spans="1:26" ht="30.9" customHeight="1" x14ac:dyDescent="0.25">
      <c r="B273" s="14">
        <f t="shared" si="42"/>
        <v>44582</v>
      </c>
      <c r="C273" s="21">
        <v>44582</v>
      </c>
      <c r="D273" s="21"/>
      <c r="G273" s="284"/>
      <c r="H273" s="3"/>
      <c r="I273" s="3"/>
      <c r="J273" s="3"/>
      <c r="M273" s="284" t="s">
        <v>34</v>
      </c>
      <c r="N273" s="7">
        <v>0.6875</v>
      </c>
      <c r="O273" s="9" t="s">
        <v>124</v>
      </c>
      <c r="P273" s="352"/>
      <c r="Q273" s="352"/>
      <c r="R273" s="352"/>
      <c r="S273" s="310"/>
      <c r="U273" s="289"/>
      <c r="V273" s="289"/>
      <c r="W273" s="289"/>
      <c r="X273" s="289"/>
      <c r="Y273" s="289"/>
    </row>
    <row r="274" spans="1:26" ht="30.9" customHeight="1" x14ac:dyDescent="0.25">
      <c r="B274" s="14">
        <f t="shared" si="42"/>
        <v>44610</v>
      </c>
      <c r="C274" s="21">
        <v>44610</v>
      </c>
      <c r="D274" s="21"/>
      <c r="G274" s="284"/>
      <c r="H274" s="3"/>
      <c r="I274" s="3"/>
      <c r="J274" s="3"/>
      <c r="M274" s="284" t="s">
        <v>34</v>
      </c>
      <c r="N274" s="7">
        <v>0.6875</v>
      </c>
      <c r="O274" s="9" t="s">
        <v>124</v>
      </c>
      <c r="P274" s="352"/>
      <c r="Q274" s="352"/>
      <c r="R274" s="352"/>
      <c r="S274" s="310"/>
      <c r="U274" s="289"/>
      <c r="V274" s="289"/>
      <c r="W274" s="289"/>
      <c r="X274" s="289"/>
      <c r="Y274" s="289"/>
    </row>
    <row r="275" spans="1:26" ht="30.9" customHeight="1" x14ac:dyDescent="0.25">
      <c r="B275" s="14">
        <f t="shared" si="42"/>
        <v>44645</v>
      </c>
      <c r="C275" s="21">
        <v>44645</v>
      </c>
      <c r="D275" s="21"/>
      <c r="G275" s="284"/>
      <c r="H275" s="3"/>
      <c r="I275" s="3"/>
      <c r="J275" s="3"/>
      <c r="M275" s="284" t="s">
        <v>34</v>
      </c>
      <c r="N275" s="7">
        <v>0.6875</v>
      </c>
      <c r="O275" s="9" t="s">
        <v>124</v>
      </c>
      <c r="P275" s="352"/>
      <c r="Q275" s="352"/>
      <c r="R275" s="352"/>
      <c r="S275" s="310"/>
      <c r="U275" s="289"/>
      <c r="V275" s="289"/>
      <c r="W275" s="289"/>
      <c r="X275" s="289"/>
      <c r="Y275" s="289"/>
    </row>
    <row r="276" spans="1:26" ht="30.9" customHeight="1" x14ac:dyDescent="0.25">
      <c r="B276" s="14">
        <f t="shared" si="42"/>
        <v>44680</v>
      </c>
      <c r="C276" s="21">
        <v>44680</v>
      </c>
      <c r="D276" s="21"/>
      <c r="G276" s="284"/>
      <c r="H276" s="3"/>
      <c r="I276" s="3"/>
      <c r="J276" s="3"/>
      <c r="M276" s="284" t="s">
        <v>34</v>
      </c>
      <c r="N276" s="7">
        <v>0.6875</v>
      </c>
      <c r="O276" s="9" t="s">
        <v>124</v>
      </c>
      <c r="P276" s="352"/>
      <c r="Q276" s="352"/>
      <c r="R276" s="352"/>
      <c r="S276" s="310"/>
      <c r="U276" s="289"/>
      <c r="V276" s="289"/>
      <c r="W276" s="289"/>
      <c r="X276" s="289"/>
      <c r="Y276" s="289"/>
    </row>
    <row r="277" spans="1:26" ht="30.9" customHeight="1" x14ac:dyDescent="0.25">
      <c r="B277" s="14">
        <f t="shared" si="42"/>
        <v>44694</v>
      </c>
      <c r="C277" s="21">
        <v>44694</v>
      </c>
      <c r="D277" s="21"/>
      <c r="G277" s="284"/>
      <c r="H277" s="3"/>
      <c r="I277" s="3"/>
      <c r="J277" s="3"/>
      <c r="M277" s="284" t="s">
        <v>34</v>
      </c>
      <c r="N277" s="7">
        <v>0.6875</v>
      </c>
      <c r="O277" s="9" t="s">
        <v>124</v>
      </c>
      <c r="P277" s="352"/>
      <c r="Q277" s="352"/>
      <c r="R277" s="352"/>
      <c r="S277" s="310"/>
    </row>
    <row r="278" spans="1:26" ht="30.9" customHeight="1" x14ac:dyDescent="0.25">
      <c r="B278" s="14">
        <f t="shared" si="42"/>
        <v>44701</v>
      </c>
      <c r="C278" s="21">
        <v>44701</v>
      </c>
      <c r="D278" s="21"/>
      <c r="G278" s="284"/>
      <c r="H278" s="3"/>
      <c r="I278" s="3"/>
      <c r="J278" s="3"/>
      <c r="M278" s="284" t="s">
        <v>34</v>
      </c>
      <c r="N278" s="7">
        <v>0.6875</v>
      </c>
      <c r="O278" s="9" t="s">
        <v>124</v>
      </c>
      <c r="P278" s="352"/>
      <c r="Q278" s="352"/>
      <c r="R278" s="352"/>
      <c r="S278" s="310"/>
    </row>
    <row r="279" spans="1:26" ht="30.9" customHeight="1" x14ac:dyDescent="0.25">
      <c r="D279" s="85"/>
      <c r="M279" s="284"/>
    </row>
    <row r="280" spans="1:26" ht="30.9" customHeight="1" x14ac:dyDescent="0.25">
      <c r="B280" s="3"/>
      <c r="C280" s="101" t="s">
        <v>202</v>
      </c>
      <c r="D280" s="86"/>
      <c r="E280" s="21"/>
      <c r="F280" s="6"/>
      <c r="G280" s="55"/>
      <c r="H280" s="26"/>
      <c r="I280" s="26"/>
      <c r="J280" s="26"/>
      <c r="K280" s="26"/>
      <c r="L280" s="26"/>
      <c r="M280" s="56"/>
      <c r="N280" s="284"/>
      <c r="O280" s="93"/>
      <c r="P280" s="8"/>
      <c r="Q280" s="3"/>
      <c r="R280" s="3"/>
      <c r="S280" s="3"/>
      <c r="T280" s="3"/>
      <c r="U280" s="6"/>
      <c r="V280" s="87"/>
    </row>
    <row r="281" spans="1:26" ht="30.9" customHeight="1" x14ac:dyDescent="0.25">
      <c r="A281" s="290"/>
      <c r="B281" s="14">
        <f t="shared" ref="B281:B291" si="43">+C281</f>
        <v>44449</v>
      </c>
      <c r="C281" s="21">
        <v>44449</v>
      </c>
      <c r="D281" s="86"/>
      <c r="E281" s="353" t="s">
        <v>22</v>
      </c>
      <c r="F281" s="353"/>
      <c r="G281" s="353"/>
      <c r="H281" s="353"/>
      <c r="I281" s="353"/>
      <c r="J281" s="353"/>
      <c r="K281" s="353"/>
      <c r="L281" s="26"/>
      <c r="M281" s="56"/>
      <c r="N281" s="284"/>
      <c r="O281" s="93"/>
      <c r="P281" s="8"/>
      <c r="Q281" s="285"/>
      <c r="R281" s="285"/>
      <c r="S281" s="311"/>
      <c r="T281" s="285"/>
      <c r="U281" s="6"/>
      <c r="V281" s="87"/>
    </row>
    <row r="282" spans="1:26" ht="30.9" customHeight="1" x14ac:dyDescent="0.25">
      <c r="A282" s="290"/>
      <c r="B282" s="14">
        <f t="shared" si="43"/>
        <v>44450</v>
      </c>
      <c r="C282" s="21">
        <v>44450</v>
      </c>
      <c r="D282" s="108"/>
      <c r="E282" s="353" t="str">
        <f>+E281</f>
        <v>Salzburger Bowling Festspiele</v>
      </c>
      <c r="F282" s="353"/>
      <c r="G282" s="353"/>
      <c r="H282" s="353"/>
      <c r="I282" s="353"/>
      <c r="J282" s="353"/>
      <c r="K282" s="353"/>
      <c r="L282" s="26"/>
      <c r="M282" s="56"/>
      <c r="N282" s="284"/>
      <c r="O282" s="93"/>
      <c r="P282" s="8"/>
      <c r="Q282" s="285"/>
      <c r="R282" s="285"/>
      <c r="S282" s="311"/>
      <c r="T282" s="285"/>
      <c r="U282" s="6"/>
      <c r="V282" s="87"/>
    </row>
    <row r="283" spans="1:26" s="293" customFormat="1" ht="31.5" customHeight="1" x14ac:dyDescent="0.25">
      <c r="A283" s="290"/>
      <c r="B283" s="14">
        <f t="shared" si="43"/>
        <v>44451</v>
      </c>
      <c r="C283" s="291">
        <v>44451</v>
      </c>
      <c r="D283" s="291"/>
      <c r="E283" s="356" t="str">
        <f>+E281</f>
        <v>Salzburger Bowling Festspiele</v>
      </c>
      <c r="F283" s="356"/>
      <c r="G283" s="356"/>
      <c r="H283" s="356"/>
      <c r="I283" s="356"/>
      <c r="J283" s="356"/>
      <c r="K283" s="356"/>
      <c r="M283" s="292"/>
      <c r="N283" s="294"/>
      <c r="O283" s="295"/>
      <c r="P283" s="296"/>
      <c r="Q283" s="297"/>
      <c r="R283" s="298"/>
      <c r="S283" s="298"/>
      <c r="T283" s="298"/>
      <c r="U283" s="299"/>
      <c r="V283" s="298"/>
      <c r="W283" s="298"/>
      <c r="X283" s="298"/>
      <c r="Y283" s="298"/>
      <c r="Z283" s="298"/>
    </row>
    <row r="284" spans="1:26" ht="30.9" customHeight="1" x14ac:dyDescent="0.25">
      <c r="B284" s="14">
        <f t="shared" si="43"/>
        <v>44538</v>
      </c>
      <c r="C284" s="21">
        <v>44538</v>
      </c>
      <c r="D284" s="21"/>
      <c r="E284" s="357" t="s">
        <v>77</v>
      </c>
      <c r="F284" s="357"/>
      <c r="G284" s="357"/>
      <c r="H284" s="357"/>
      <c r="I284" s="357"/>
      <c r="J284" s="357"/>
      <c r="K284" s="357"/>
      <c r="L284" s="26"/>
      <c r="M284" s="56"/>
      <c r="N284" s="284"/>
      <c r="O284" s="93"/>
      <c r="P284" s="8"/>
      <c r="Q284" s="354"/>
      <c r="R284" s="354"/>
      <c r="S284" s="354"/>
      <c r="T284" s="354"/>
      <c r="U284" s="6"/>
      <c r="V284" s="87"/>
    </row>
    <row r="285" spans="1:26" ht="30.9" customHeight="1" x14ac:dyDescent="0.25">
      <c r="B285" s="14">
        <f t="shared" si="43"/>
        <v>44541</v>
      </c>
      <c r="C285" s="21">
        <v>44541</v>
      </c>
      <c r="D285" s="21"/>
      <c r="E285" s="357" t="s">
        <v>79</v>
      </c>
      <c r="F285" s="357"/>
      <c r="G285" s="357"/>
      <c r="H285" s="357"/>
      <c r="I285" s="357"/>
      <c r="J285" s="357"/>
      <c r="K285" s="357"/>
      <c r="L285" s="26"/>
      <c r="M285" s="56"/>
      <c r="O285" s="93"/>
      <c r="P285" s="8"/>
      <c r="Q285" s="354"/>
      <c r="R285" s="354"/>
      <c r="S285" s="354"/>
      <c r="T285" s="354"/>
      <c r="U285" s="6"/>
      <c r="V285" s="87"/>
    </row>
    <row r="286" spans="1:26" ht="30.9" customHeight="1" x14ac:dyDescent="0.25">
      <c r="B286" s="14">
        <f t="shared" si="43"/>
        <v>44567</v>
      </c>
      <c r="C286" s="21">
        <v>44567</v>
      </c>
      <c r="D286" s="21"/>
      <c r="E286" s="357" t="s">
        <v>403</v>
      </c>
      <c r="F286" s="357"/>
      <c r="G286" s="357"/>
      <c r="H286" s="357"/>
      <c r="I286" s="357"/>
      <c r="J286" s="357"/>
      <c r="K286" s="357"/>
      <c r="L286" s="26"/>
      <c r="M286" s="56"/>
      <c r="O286" s="93"/>
      <c r="P286" s="8"/>
      <c r="Q286" s="286"/>
      <c r="R286" s="286"/>
      <c r="S286" s="311"/>
      <c r="T286" s="286"/>
      <c r="U286" s="6"/>
      <c r="V286" s="87"/>
    </row>
    <row r="287" spans="1:26" ht="30.9" customHeight="1" x14ac:dyDescent="0.25">
      <c r="B287" s="14">
        <f t="shared" si="43"/>
        <v>44568</v>
      </c>
      <c r="C287" s="21">
        <v>44568</v>
      </c>
      <c r="D287" s="21"/>
      <c r="E287" s="357" t="s">
        <v>403</v>
      </c>
      <c r="F287" s="357"/>
      <c r="G287" s="357"/>
      <c r="H287" s="357"/>
      <c r="I287" s="357"/>
      <c r="J287" s="357"/>
      <c r="K287" s="357"/>
      <c r="L287" s="26"/>
      <c r="M287" s="56"/>
      <c r="O287" s="93"/>
      <c r="P287" s="8"/>
      <c r="Q287" s="286"/>
      <c r="R287" s="286"/>
      <c r="S287" s="311"/>
      <c r="T287" s="286"/>
      <c r="U287" s="6"/>
      <c r="V287" s="87"/>
    </row>
    <row r="288" spans="1:26" ht="30.9" customHeight="1" x14ac:dyDescent="0.25">
      <c r="B288" s="14">
        <f t="shared" si="43"/>
        <v>44569</v>
      </c>
      <c r="C288" s="21">
        <v>44569</v>
      </c>
      <c r="D288" s="21"/>
      <c r="E288" s="357" t="s">
        <v>403</v>
      </c>
      <c r="F288" s="357"/>
      <c r="G288" s="357"/>
      <c r="H288" s="357"/>
      <c r="I288" s="357"/>
      <c r="J288" s="357"/>
      <c r="K288" s="357"/>
      <c r="L288" s="26"/>
      <c r="M288" s="56"/>
      <c r="O288" s="93"/>
      <c r="P288" s="8"/>
      <c r="Q288" s="286"/>
      <c r="R288" s="286"/>
      <c r="S288" s="311"/>
      <c r="T288" s="286"/>
      <c r="U288" s="6"/>
      <c r="V288" s="87"/>
    </row>
    <row r="289" spans="2:22" ht="30.9" customHeight="1" x14ac:dyDescent="0.25">
      <c r="B289" s="14">
        <f t="shared" si="43"/>
        <v>44591</v>
      </c>
      <c r="C289" s="21">
        <v>44591</v>
      </c>
      <c r="D289" s="21"/>
      <c r="E289" s="357" t="s">
        <v>89</v>
      </c>
      <c r="F289" s="357"/>
      <c r="G289" s="357"/>
      <c r="H289" s="357"/>
      <c r="I289" s="357"/>
      <c r="J289" s="357"/>
      <c r="K289" s="357"/>
      <c r="L289" s="26"/>
      <c r="M289" s="56"/>
      <c r="O289" s="93"/>
      <c r="P289" s="8"/>
      <c r="Q289" s="354"/>
      <c r="R289" s="354"/>
      <c r="S289" s="354"/>
      <c r="T289" s="354"/>
      <c r="U289" s="6"/>
      <c r="V289" s="87"/>
    </row>
    <row r="290" spans="2:22" ht="30.9" customHeight="1" x14ac:dyDescent="0.25">
      <c r="B290" s="14">
        <f t="shared" si="43"/>
        <v>44670</v>
      </c>
      <c r="C290" s="21">
        <v>44670</v>
      </c>
      <c r="D290" s="21"/>
      <c r="E290" s="357" t="s">
        <v>94</v>
      </c>
      <c r="F290" s="357"/>
      <c r="G290" s="357"/>
      <c r="H290" s="357"/>
      <c r="I290" s="357"/>
      <c r="J290" s="357"/>
      <c r="K290" s="357"/>
      <c r="L290" s="84"/>
      <c r="M290" s="56"/>
      <c r="O290" s="93"/>
      <c r="P290" s="8"/>
      <c r="Q290" s="285"/>
      <c r="R290" s="285"/>
      <c r="S290" s="311"/>
      <c r="T290" s="285"/>
      <c r="U290" s="6"/>
      <c r="V290" s="87"/>
    </row>
    <row r="291" spans="2:22" ht="30.9" customHeight="1" x14ac:dyDescent="0.25">
      <c r="B291" s="14">
        <f t="shared" si="43"/>
        <v>44689</v>
      </c>
      <c r="C291" s="21">
        <v>44689</v>
      </c>
      <c r="D291" s="21"/>
      <c r="E291" s="357" t="s">
        <v>203</v>
      </c>
      <c r="F291" s="357"/>
      <c r="G291" s="357"/>
      <c r="H291" s="357"/>
      <c r="I291" s="357"/>
      <c r="J291" s="357"/>
      <c r="K291" s="357"/>
      <c r="L291" s="84"/>
      <c r="M291" s="56"/>
      <c r="O291" s="93"/>
      <c r="P291" s="8"/>
      <c r="Q291" s="285"/>
      <c r="R291" s="285"/>
      <c r="S291" s="311"/>
      <c r="T291" s="285"/>
      <c r="U291" s="6"/>
      <c r="V291" s="87"/>
    </row>
    <row r="292" spans="2:22" ht="30.9" customHeight="1" x14ac:dyDescent="0.25">
      <c r="B292" s="3"/>
      <c r="C292" s="3"/>
      <c r="D292" s="21"/>
      <c r="E292" s="21"/>
      <c r="F292" s="82"/>
      <c r="G292" s="83"/>
      <c r="H292" s="84"/>
      <c r="I292" s="84"/>
      <c r="J292" s="84"/>
      <c r="K292" s="84"/>
      <c r="L292" s="84"/>
      <c r="M292" s="56"/>
      <c r="N292" s="284"/>
      <c r="O292" s="93"/>
      <c r="P292" s="8"/>
      <c r="Q292" s="354"/>
      <c r="R292" s="354"/>
      <c r="S292" s="354"/>
      <c r="T292" s="354"/>
      <c r="U292" s="6"/>
      <c r="V292" s="87"/>
    </row>
    <row r="293" spans="2:22" ht="30.9" customHeight="1" x14ac:dyDescent="0.25">
      <c r="B293" s="3"/>
      <c r="C293" s="3"/>
      <c r="D293" s="21"/>
      <c r="E293" s="21"/>
      <c r="F293" s="82"/>
      <c r="G293" s="83"/>
      <c r="H293" s="84"/>
      <c r="I293" s="84"/>
      <c r="J293" s="84"/>
      <c r="K293" s="84"/>
      <c r="L293" s="84"/>
      <c r="M293" s="56"/>
      <c r="N293" s="284"/>
      <c r="O293" s="93"/>
      <c r="P293" s="8"/>
      <c r="Q293" s="285"/>
      <c r="R293" s="285"/>
      <c r="S293" s="311"/>
      <c r="T293" s="285"/>
      <c r="U293" s="6"/>
      <c r="V293" s="87"/>
    </row>
    <row r="294" spans="2:22" ht="30.9" customHeight="1" x14ac:dyDescent="0.25">
      <c r="B294" s="3"/>
      <c r="C294" s="3"/>
      <c r="D294" s="21"/>
      <c r="E294" s="21"/>
      <c r="F294" s="82"/>
      <c r="G294" s="83"/>
      <c r="H294" s="84"/>
      <c r="I294" s="84"/>
      <c r="J294" s="84"/>
      <c r="K294" s="84"/>
      <c r="L294" s="84"/>
      <c r="M294" s="56"/>
      <c r="N294" s="284"/>
      <c r="O294" s="93"/>
      <c r="P294" s="8"/>
      <c r="Q294" s="354"/>
      <c r="R294" s="354"/>
      <c r="S294" s="354"/>
      <c r="T294" s="354"/>
      <c r="U294" s="6"/>
      <c r="V294" s="87"/>
    </row>
    <row r="295" spans="2:22" ht="30.9" customHeight="1" x14ac:dyDescent="0.25">
      <c r="B295" s="3"/>
      <c r="C295" s="3"/>
      <c r="D295" s="21"/>
      <c r="E295" s="21"/>
      <c r="F295" s="88"/>
      <c r="G295" s="89"/>
      <c r="H295" s="90"/>
      <c r="I295" s="90"/>
      <c r="J295" s="90"/>
      <c r="K295" s="90"/>
      <c r="L295" s="90"/>
      <c r="M295" s="56"/>
      <c r="N295" s="284"/>
      <c r="O295" s="93"/>
      <c r="P295" s="8"/>
      <c r="Q295" s="285"/>
      <c r="R295" s="285"/>
      <c r="S295" s="311"/>
      <c r="T295" s="285"/>
      <c r="U295" s="6"/>
      <c r="V295" s="87"/>
    </row>
    <row r="296" spans="2:22" ht="30.9" customHeight="1" x14ac:dyDescent="0.25"/>
    <row r="297" spans="2:22" ht="30.9" customHeight="1" x14ac:dyDescent="0.25"/>
    <row r="298" spans="2:22" ht="30.9" customHeight="1" x14ac:dyDescent="0.25"/>
    <row r="299" spans="2:22" ht="30.9" customHeight="1" x14ac:dyDescent="0.25"/>
    <row r="300" spans="2:22" ht="30.9" customHeight="1" x14ac:dyDescent="0.25"/>
    <row r="301" spans="2:22" ht="30.9" customHeight="1" x14ac:dyDescent="0.25"/>
    <row r="302" spans="2:22" ht="30.9" customHeight="1" x14ac:dyDescent="0.25"/>
    <row r="303" spans="2:22" ht="30.9" customHeight="1" x14ac:dyDescent="0.25"/>
    <row r="304" spans="2:22" ht="30.9" customHeight="1" x14ac:dyDescent="0.25"/>
    <row r="305" ht="30.9" customHeight="1" x14ac:dyDescent="0.25"/>
    <row r="306" ht="30.9" customHeight="1" x14ac:dyDescent="0.25"/>
    <row r="307" ht="30.9" customHeight="1" x14ac:dyDescent="0.25"/>
    <row r="308" ht="30.9" customHeight="1" x14ac:dyDescent="0.25"/>
    <row r="309" ht="30.9" customHeight="1" x14ac:dyDescent="0.25"/>
    <row r="310" ht="30.9" customHeight="1" x14ac:dyDescent="0.25"/>
    <row r="311" ht="30.9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</sheetData>
  <sortState ref="M256:M257">
    <sortCondition ref="M256"/>
  </sortState>
  <mergeCells count="124">
    <mergeCell ref="E283:K283"/>
    <mergeCell ref="E284:K284"/>
    <mergeCell ref="E285:K285"/>
    <mergeCell ref="E286:K286"/>
    <mergeCell ref="E287:K287"/>
    <mergeCell ref="E288:K288"/>
    <mergeCell ref="E289:K289"/>
    <mergeCell ref="E290:K290"/>
    <mergeCell ref="E291:K291"/>
    <mergeCell ref="P211:R211"/>
    <mergeCell ref="P212:R212"/>
    <mergeCell ref="P213:R213"/>
    <mergeCell ref="P216:R216"/>
    <mergeCell ref="P217:R217"/>
    <mergeCell ref="P218:R218"/>
    <mergeCell ref="P219:R219"/>
    <mergeCell ref="P190:R190"/>
    <mergeCell ref="P202:R202"/>
    <mergeCell ref="P203:R203"/>
    <mergeCell ref="P204:R204"/>
    <mergeCell ref="P205:R205"/>
    <mergeCell ref="Q292:T292"/>
    <mergeCell ref="Q294:T294"/>
    <mergeCell ref="Q284:T284"/>
    <mergeCell ref="Q285:T285"/>
    <mergeCell ref="Q289:T289"/>
    <mergeCell ref="P255:R255"/>
    <mergeCell ref="A1:B1"/>
    <mergeCell ref="P166:R166"/>
    <mergeCell ref="P162:R162"/>
    <mergeCell ref="P163:R163"/>
    <mergeCell ref="P144:R144"/>
    <mergeCell ref="P147:R147"/>
    <mergeCell ref="P156:R156"/>
    <mergeCell ref="P158:R158"/>
    <mergeCell ref="P155:R155"/>
    <mergeCell ref="P157:R157"/>
    <mergeCell ref="P183:R183"/>
    <mergeCell ref="P184:R184"/>
    <mergeCell ref="P185:R185"/>
    <mergeCell ref="P192:R192"/>
    <mergeCell ref="P193:R193"/>
    <mergeCell ref="P194:R194"/>
    <mergeCell ref="P181:R181"/>
    <mergeCell ref="P164:R164"/>
    <mergeCell ref="P225:R225"/>
    <mergeCell ref="P226:R226"/>
    <mergeCell ref="P165:R165"/>
    <mergeCell ref="P191:R191"/>
    <mergeCell ref="P198:R198"/>
    <mergeCell ref="P195:R195"/>
    <mergeCell ref="P224:R224"/>
    <mergeCell ref="P171:R171"/>
    <mergeCell ref="P199:R199"/>
    <mergeCell ref="P173:R173"/>
    <mergeCell ref="P170:R170"/>
    <mergeCell ref="P167:R167"/>
    <mergeCell ref="P172:R172"/>
    <mergeCell ref="P179:R179"/>
    <mergeCell ref="P178:R178"/>
    <mergeCell ref="P188:R188"/>
    <mergeCell ref="P189:R189"/>
    <mergeCell ref="P223:R223"/>
    <mergeCell ref="P222:R222"/>
    <mergeCell ref="P200:R200"/>
    <mergeCell ref="P221:R221"/>
    <mergeCell ref="P208:R208"/>
    <mergeCell ref="P201:R201"/>
    <mergeCell ref="P207:R207"/>
    <mergeCell ref="P148:R148"/>
    <mergeCell ref="P149:R149"/>
    <mergeCell ref="P150:R150"/>
    <mergeCell ref="P151:R151"/>
    <mergeCell ref="P159:R159"/>
    <mergeCell ref="P174:R174"/>
    <mergeCell ref="P175:R175"/>
    <mergeCell ref="P176:R176"/>
    <mergeCell ref="P182:R182"/>
    <mergeCell ref="P180:R180"/>
    <mergeCell ref="P227:R227"/>
    <mergeCell ref="P228:R228"/>
    <mergeCell ref="P229:R229"/>
    <mergeCell ref="P232:R232"/>
    <mergeCell ref="P233:R233"/>
    <mergeCell ref="P239:R239"/>
    <mergeCell ref="P267:R267"/>
    <mergeCell ref="P269:R269"/>
    <mergeCell ref="P256:R256"/>
    <mergeCell ref="P236:R236"/>
    <mergeCell ref="P237:R237"/>
    <mergeCell ref="P238:R238"/>
    <mergeCell ref="P234:R234"/>
    <mergeCell ref="P235:R235"/>
    <mergeCell ref="P230:R230"/>
    <mergeCell ref="P270:R270"/>
    <mergeCell ref="P271:R271"/>
    <mergeCell ref="P257:R257"/>
    <mergeCell ref="P260:R260"/>
    <mergeCell ref="P266:R266"/>
    <mergeCell ref="P240:R240"/>
    <mergeCell ref="P241:R241"/>
    <mergeCell ref="P247:R247"/>
    <mergeCell ref="P249:R249"/>
    <mergeCell ref="P265:R265"/>
    <mergeCell ref="P262:R262"/>
    <mergeCell ref="P263:R263"/>
    <mergeCell ref="P264:R264"/>
    <mergeCell ref="P244:R244"/>
    <mergeCell ref="P243:R243"/>
    <mergeCell ref="P258:R258"/>
    <mergeCell ref="P246:R246"/>
    <mergeCell ref="P245:R245"/>
    <mergeCell ref="P252:R252"/>
    <mergeCell ref="P253:R253"/>
    <mergeCell ref="P254:R254"/>
    <mergeCell ref="P277:R277"/>
    <mergeCell ref="P278:R278"/>
    <mergeCell ref="P272:R272"/>
    <mergeCell ref="P273:R273"/>
    <mergeCell ref="P274:R274"/>
    <mergeCell ref="P275:R275"/>
    <mergeCell ref="P276:R276"/>
    <mergeCell ref="E281:K281"/>
    <mergeCell ref="E282:K282"/>
  </mergeCells>
  <phoneticPr fontId="0" type="noConversion"/>
  <printOptions horizontalCentered="1" gridLines="1"/>
  <pageMargins left="0" right="0" top="0.39370078740157483" bottom="0.39370078740157483" header="0" footer="0.19685039370078741"/>
  <pageSetup paperSize="9" scale="25" fitToHeight="10" orientation="landscape" errors="blank" r:id="rId1"/>
  <headerFooter>
    <oddFooter>&amp;L&amp;"Consolas,Fett"&amp;24&amp;U&amp;KC00000Stand: 20.7.2021&amp;C&amp;"Consolas,Fett"&amp;24&amp;U&amp;KC00000Zur Kenntnis genommen ÖSKB: xx.xx.2021&amp;R&amp;"Consolas,Fett"&amp;24&amp;U&amp;KC00000Seite &amp;P von &amp;N</oddFooter>
  </headerFooter>
  <rowBreaks count="4" manualBreakCount="4">
    <brk id="17" max="16383" man="1"/>
    <brk id="81" max="16383" man="1"/>
    <brk id="142" max="16383" man="1"/>
    <brk id="204" max="16383" man="1"/>
  </rowBreaks>
  <ignoredErrors>
    <ignoredError sqref="O296:O655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Jahresplan_2021-22</vt:lpstr>
      <vt:lpstr>Einzelbewerbe</vt:lpstr>
      <vt:lpstr>Einzelbewerbe!Druckbereich</vt:lpstr>
      <vt:lpstr>'Jahresplan_2021-22'!Druckbereich</vt:lpstr>
      <vt:lpstr>'Jahresplan_2021-22'!Drucktitel</vt:lpstr>
    </vt:vector>
  </TitlesOfParts>
  <Manager>Krenner Kurt</Manager>
  <Company>LVWB29(Landesverband Wien Bowling)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Jahresprogramm 2021/2022</dc:title>
  <dc:subject>JSPP21_22</dc:subject>
  <dc:creator>Söllner Christian;Krenner Kurt</dc:creator>
  <cp:keywords/>
  <dc:description/>
  <cp:lastModifiedBy>Microstar</cp:lastModifiedBy>
  <cp:revision/>
  <cp:lastPrinted>2021-07-20T10:45:17Z</cp:lastPrinted>
  <dcterms:created xsi:type="dcterms:W3CDTF">2005-08-02T16:54:46Z</dcterms:created>
  <dcterms:modified xsi:type="dcterms:W3CDTF">2021-07-21T08:00:31Z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