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DATEN\Bowling\SPORTAUSSCHUSS\2021_2022\Fertigversionen\"/>
    </mc:Choice>
  </mc:AlternateContent>
  <xr:revisionPtr revIDLastSave="0" documentId="8_{4AECAAC6-32E9-4AD1-82BA-E516201CCFD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Jahresplan_2021-22" sheetId="4" r:id="rId1"/>
    <sheet name="Einzelbewerbe" sheetId="5" r:id="rId2"/>
  </sheets>
  <definedNames>
    <definedName name="_xlnm._FilterDatabase" localSheetId="0" hidden="1">'Jahresplan_2021-22'!$A$3:$AH$422</definedName>
    <definedName name="_xlnm.Print_Area" localSheetId="1">Einzelbewerbe!$C$1:$T$20,Einzelbewerbe!$C$24:$T$87,Einzelbewerbe!$C$89:$T$144,Einzelbewerbe!$C$146:$T$206,Einzelbewerbe!$C$208:$T$269</definedName>
    <definedName name="_xlnm.Print_Area" localSheetId="0">'Jahresplan_2021-22'!$B$4:$U$427,'Jahresplan_2021-22'!$B$429:$U$470</definedName>
    <definedName name="_xlnm.Print_Titles" localSheetId="0">'Jahresplan_2021-22'!$1:$3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0" i="4" l="1"/>
  <c r="B403" i="4"/>
  <c r="A403" i="4" s="1"/>
  <c r="B368" i="4"/>
  <c r="B4" i="5"/>
  <c r="B3" i="5"/>
  <c r="B2" i="5"/>
  <c r="P85" i="5"/>
  <c r="P83" i="5"/>
  <c r="P80" i="5"/>
  <c r="P78" i="5"/>
  <c r="B36" i="5"/>
  <c r="B404" i="4" l="1"/>
  <c r="B7" i="5"/>
  <c r="Y35" i="4"/>
  <c r="Y31" i="4"/>
  <c r="Y27" i="4"/>
  <c r="Y21" i="4"/>
  <c r="Y11" i="4"/>
  <c r="B86" i="5"/>
  <c r="A402" i="4"/>
  <c r="A401" i="4"/>
  <c r="A400" i="4"/>
  <c r="A399" i="4"/>
  <c r="P95" i="5"/>
  <c r="P93" i="5"/>
  <c r="P91" i="5"/>
  <c r="B115" i="5"/>
  <c r="B110" i="5"/>
  <c r="B101" i="5"/>
  <c r="B96" i="5"/>
  <c r="B91" i="5"/>
  <c r="C34" i="4"/>
  <c r="B94" i="5"/>
  <c r="B405" i="4" l="1"/>
  <c r="A404" i="4"/>
  <c r="Y37" i="4"/>
  <c r="B32" i="5"/>
  <c r="P32" i="5"/>
  <c r="B37" i="5"/>
  <c r="P130" i="5"/>
  <c r="P128" i="5"/>
  <c r="P126" i="5"/>
  <c r="P61" i="5"/>
  <c r="P59" i="5"/>
  <c r="P57" i="5"/>
  <c r="P42" i="5"/>
  <c r="P40" i="5"/>
  <c r="P34" i="5"/>
  <c r="P30" i="5"/>
  <c r="P28" i="5"/>
  <c r="P26" i="5"/>
  <c r="A405" i="4" l="1"/>
  <c r="B406" i="4"/>
  <c r="B127" i="5"/>
  <c r="B126" i="5"/>
  <c r="B125" i="5"/>
  <c r="B122" i="5"/>
  <c r="B121" i="5"/>
  <c r="B120" i="5"/>
  <c r="B119" i="5"/>
  <c r="B118" i="5"/>
  <c r="B117" i="5"/>
  <c r="B116" i="5"/>
  <c r="B114" i="5"/>
  <c r="B113" i="5"/>
  <c r="B112" i="5"/>
  <c r="B111" i="5"/>
  <c r="B109" i="5"/>
  <c r="B108" i="5"/>
  <c r="B107" i="5"/>
  <c r="B106" i="5"/>
  <c r="B105" i="5"/>
  <c r="B104" i="5"/>
  <c r="B103" i="5"/>
  <c r="B102" i="5"/>
  <c r="B100" i="5"/>
  <c r="B99" i="5"/>
  <c r="B98" i="5"/>
  <c r="B97" i="5"/>
  <c r="B95" i="5"/>
  <c r="B93" i="5"/>
  <c r="B92" i="5"/>
  <c r="B90" i="5"/>
  <c r="B33" i="5"/>
  <c r="B35" i="5"/>
  <c r="B27" i="5"/>
  <c r="B26" i="5"/>
  <c r="B269" i="5"/>
  <c r="B268" i="5"/>
  <c r="B267" i="5"/>
  <c r="B266" i="5"/>
  <c r="B265" i="5"/>
  <c r="B261" i="5"/>
  <c r="B260" i="5"/>
  <c r="B259" i="5"/>
  <c r="B258" i="5"/>
  <c r="B257" i="5"/>
  <c r="B256" i="5"/>
  <c r="B255" i="5"/>
  <c r="B253" i="5"/>
  <c r="B252" i="5"/>
  <c r="B251" i="5"/>
  <c r="B250" i="5"/>
  <c r="B249" i="5"/>
  <c r="B248" i="5"/>
  <c r="B247" i="5"/>
  <c r="B246" i="5"/>
  <c r="B242" i="5"/>
  <c r="B241" i="5"/>
  <c r="B240" i="5"/>
  <c r="B239" i="5"/>
  <c r="B238" i="5"/>
  <c r="B237" i="5"/>
  <c r="B236" i="5"/>
  <c r="B235" i="5"/>
  <c r="B231" i="5"/>
  <c r="B230" i="5"/>
  <c r="B229" i="5"/>
  <c r="B228" i="5"/>
  <c r="B227" i="5"/>
  <c r="B226" i="5"/>
  <c r="B225" i="5"/>
  <c r="B224" i="5"/>
  <c r="B220" i="5"/>
  <c r="B219" i="5"/>
  <c r="B147" i="5"/>
  <c r="B216" i="5"/>
  <c r="B215" i="5"/>
  <c r="B214" i="5"/>
  <c r="B211" i="5"/>
  <c r="B210" i="5"/>
  <c r="B206" i="5"/>
  <c r="B205" i="5"/>
  <c r="B204" i="5"/>
  <c r="B203" i="5"/>
  <c r="B202" i="5"/>
  <c r="B201" i="5"/>
  <c r="B198" i="5"/>
  <c r="B197" i="5"/>
  <c r="B196" i="5"/>
  <c r="B195" i="5"/>
  <c r="B194" i="5"/>
  <c r="B193" i="5"/>
  <c r="B192" i="5"/>
  <c r="B191" i="5"/>
  <c r="B188" i="5"/>
  <c r="B187" i="5"/>
  <c r="B186" i="5"/>
  <c r="B185" i="5"/>
  <c r="B184" i="5"/>
  <c r="B183" i="5"/>
  <c r="B182" i="5"/>
  <c r="B181" i="5"/>
  <c r="B177" i="5"/>
  <c r="B176" i="5"/>
  <c r="B175" i="5"/>
  <c r="B174" i="5"/>
  <c r="B173" i="5"/>
  <c r="B170" i="5"/>
  <c r="B169" i="5"/>
  <c r="B168" i="5"/>
  <c r="B167" i="5"/>
  <c r="B166" i="5"/>
  <c r="B165" i="5"/>
  <c r="B163" i="5"/>
  <c r="B162" i="5"/>
  <c r="B161" i="5"/>
  <c r="B160" i="5"/>
  <c r="B159" i="5"/>
  <c r="B158" i="5"/>
  <c r="B155" i="5"/>
  <c r="B154" i="5"/>
  <c r="B153" i="5"/>
  <c r="B152" i="5"/>
  <c r="B151" i="5"/>
  <c r="B150" i="5"/>
  <c r="B142" i="5"/>
  <c r="B144" i="5"/>
  <c r="B141" i="5"/>
  <c r="B143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3" i="5"/>
  <c r="B52" i="5"/>
  <c r="B51" i="5"/>
  <c r="B50" i="5"/>
  <c r="B49" i="5"/>
  <c r="B48" i="5"/>
  <c r="B47" i="5"/>
  <c r="B46" i="5"/>
  <c r="B45" i="5"/>
  <c r="B44" i="5"/>
  <c r="P44" i="5"/>
  <c r="B43" i="5"/>
  <c r="B42" i="5"/>
  <c r="B41" i="5"/>
  <c r="B40" i="5"/>
  <c r="B39" i="5"/>
  <c r="B34" i="5"/>
  <c r="B31" i="5"/>
  <c r="B30" i="5"/>
  <c r="B29" i="5"/>
  <c r="B28" i="5"/>
  <c r="B25" i="5"/>
  <c r="B15" i="5"/>
  <c r="B14" i="5"/>
  <c r="B13" i="5"/>
  <c r="B12" i="5"/>
  <c r="B11" i="5"/>
  <c r="B10" i="5"/>
  <c r="B9" i="5"/>
  <c r="B8" i="5"/>
  <c r="B6" i="5"/>
  <c r="B5" i="5"/>
  <c r="A406" i="4" l="1"/>
  <c r="B407" i="4"/>
  <c r="C63" i="4"/>
  <c r="A407" i="4" l="1"/>
  <c r="B408" i="4"/>
  <c r="A4" i="4"/>
  <c r="B5" i="4"/>
  <c r="B6" i="4" s="1"/>
  <c r="A408" i="4" l="1"/>
  <c r="B409" i="4"/>
  <c r="B7" i="4"/>
  <c r="A6" i="4"/>
  <c r="A5" i="4"/>
  <c r="B410" i="4" l="1"/>
  <c r="A409" i="4"/>
  <c r="B8" i="4"/>
  <c r="A7" i="4"/>
  <c r="B79" i="5"/>
  <c r="A410" i="4" l="1"/>
  <c r="B411" i="4"/>
  <c r="B9" i="4"/>
  <c r="A8" i="4"/>
  <c r="B412" i="4" l="1"/>
  <c r="A411" i="4"/>
  <c r="A9" i="4"/>
  <c r="A412" i="4" l="1"/>
  <c r="B413" i="4"/>
  <c r="B87" i="5"/>
  <c r="B85" i="5"/>
  <c r="B84" i="5"/>
  <c r="B83" i="5"/>
  <c r="B81" i="5"/>
  <c r="B82" i="5"/>
  <c r="B80" i="5"/>
  <c r="B78" i="5"/>
  <c r="B77" i="5"/>
  <c r="B76" i="5"/>
  <c r="A413" i="4" l="1"/>
  <c r="B414" i="4"/>
  <c r="B10" i="4"/>
  <c r="A10" i="4" s="1"/>
  <c r="A414" i="4" l="1"/>
  <c r="B415" i="4"/>
  <c r="B11" i="4"/>
  <c r="B416" i="4" l="1"/>
  <c r="A415" i="4"/>
  <c r="B12" i="4"/>
  <c r="A11" i="4"/>
  <c r="A416" i="4" l="1"/>
  <c r="B417" i="4"/>
  <c r="B13" i="4"/>
  <c r="A12" i="4"/>
  <c r="A417" i="4" l="1"/>
  <c r="B418" i="4"/>
  <c r="B14" i="4"/>
  <c r="A13" i="4"/>
  <c r="A418" i="4" l="1"/>
  <c r="B419" i="4"/>
  <c r="B15" i="4"/>
  <c r="A14" i="4"/>
  <c r="B420" i="4" l="1"/>
  <c r="A419" i="4"/>
  <c r="B16" i="4"/>
  <c r="A15" i="4"/>
  <c r="A420" i="4" l="1"/>
  <c r="B421" i="4"/>
  <c r="B17" i="4"/>
  <c r="B18" i="4" s="1"/>
  <c r="A18" i="4" s="1"/>
  <c r="A16" i="4"/>
  <c r="B422" i="4" l="1"/>
  <c r="A422" i="4" s="1"/>
  <c r="A421" i="4"/>
  <c r="A17" i="4"/>
  <c r="B19" i="4" l="1"/>
  <c r="B20" i="4" l="1"/>
  <c r="A19" i="4"/>
  <c r="B21" i="4" l="1"/>
  <c r="B22" i="4" s="1"/>
  <c r="A22" i="4" s="1"/>
  <c r="A20" i="4"/>
  <c r="B23" i="4" l="1"/>
  <c r="B24" i="4"/>
  <c r="A21" i="4"/>
  <c r="B25" i="4" l="1"/>
  <c r="B26" i="4"/>
  <c r="A26" i="4" s="1"/>
  <c r="A24" i="4"/>
  <c r="A23" i="4"/>
  <c r="B27" i="4" l="1"/>
  <c r="A25" i="4"/>
  <c r="B28" i="4" l="1"/>
  <c r="A27" i="4"/>
  <c r="B29" i="4" l="1"/>
  <c r="A28" i="4"/>
  <c r="B30" i="4" l="1"/>
  <c r="A29" i="4"/>
  <c r="B31" i="4" l="1"/>
  <c r="A30" i="4"/>
  <c r="B32" i="4" l="1"/>
  <c r="A31" i="4"/>
  <c r="A32" i="4" l="1"/>
  <c r="B33" i="4"/>
  <c r="B34" i="4" l="1"/>
  <c r="A34" i="4" s="1"/>
  <c r="A33" i="4"/>
  <c r="B35" i="4"/>
  <c r="A35" i="4" s="1"/>
  <c r="B36" i="4" l="1"/>
  <c r="A36" i="4" s="1"/>
  <c r="B37" i="4" l="1"/>
  <c r="A37" i="4" s="1"/>
  <c r="B38" i="4" l="1"/>
  <c r="B39" i="4" s="1"/>
  <c r="B41" i="4" s="1"/>
  <c r="A38" i="4" l="1"/>
  <c r="B40" i="4"/>
  <c r="A39" i="4"/>
  <c r="A40" i="4"/>
  <c r="B42" i="4"/>
  <c r="A41" i="4"/>
  <c r="B43" i="4" l="1"/>
  <c r="A43" i="4" s="1"/>
  <c r="B44" i="4"/>
  <c r="A44" i="4" s="1"/>
  <c r="B45" i="4"/>
  <c r="B46" i="4" s="1"/>
  <c r="A46" i="4" s="1"/>
  <c r="A42" i="4"/>
  <c r="B47" i="4" l="1"/>
  <c r="A45" i="4"/>
  <c r="B48" i="4" l="1"/>
  <c r="A47" i="4"/>
  <c r="B49" i="4" l="1"/>
  <c r="A48" i="4"/>
  <c r="B51" i="4" l="1"/>
  <c r="A49" i="4"/>
  <c r="B50" i="4"/>
  <c r="A50" i="4" l="1"/>
  <c r="A51" i="4"/>
  <c r="B52" i="4"/>
  <c r="B54" i="4" s="1"/>
  <c r="B53" i="4"/>
  <c r="A54" i="4" l="1"/>
  <c r="B55" i="4"/>
  <c r="A53" i="4"/>
  <c r="A52" i="4"/>
  <c r="A55" i="4" l="1"/>
  <c r="B56" i="4"/>
  <c r="A56" i="4" l="1"/>
  <c r="B57" i="4"/>
  <c r="B59" i="4" l="1"/>
  <c r="B61" i="4" s="1"/>
  <c r="A61" i="4" s="1"/>
  <c r="B58" i="4"/>
  <c r="A57" i="4"/>
  <c r="B60" i="4" l="1"/>
  <c r="A59" i="4"/>
  <c r="A58" i="4"/>
  <c r="B63" i="4" l="1"/>
  <c r="B62" i="4"/>
  <c r="A60" i="4"/>
  <c r="A62" i="4" l="1"/>
  <c r="B64" i="4"/>
  <c r="A63" i="4"/>
  <c r="B66" i="4" l="1"/>
  <c r="B65" i="4"/>
  <c r="A64" i="4"/>
  <c r="B67" i="4" l="1"/>
  <c r="A66" i="4"/>
  <c r="A65" i="4"/>
  <c r="B68" i="4" l="1"/>
  <c r="A67" i="4"/>
  <c r="B69" i="4" l="1"/>
  <c r="A68" i="4"/>
  <c r="B70" i="4" l="1"/>
  <c r="A69" i="4"/>
  <c r="B71" i="4" l="1"/>
  <c r="A70" i="4"/>
  <c r="B72" i="4" l="1"/>
  <c r="A72" i="4" s="1"/>
  <c r="B74" i="4"/>
  <c r="A71" i="4"/>
  <c r="B73" i="4"/>
  <c r="A74" i="4" l="1"/>
  <c r="A73" i="4"/>
  <c r="B75" i="4"/>
  <c r="B76" i="4" l="1"/>
  <c r="A75" i="4"/>
  <c r="A76" i="4" l="1"/>
  <c r="B77" i="4"/>
  <c r="A77" i="4" l="1"/>
  <c r="B79" i="4"/>
  <c r="B78" i="4"/>
  <c r="B80" i="4" l="1"/>
  <c r="B81" i="4" s="1"/>
  <c r="B82" i="4" s="1"/>
  <c r="A79" i="4"/>
  <c r="A78" i="4"/>
  <c r="A82" i="4" l="1"/>
  <c r="A80" i="4"/>
  <c r="B83" i="4" l="1"/>
  <c r="B84" i="4" s="1"/>
  <c r="A81" i="4"/>
  <c r="B85" i="4" l="1"/>
  <c r="B86" i="4" s="1"/>
  <c r="A84" i="4"/>
  <c r="A85" i="4"/>
  <c r="A83" i="4"/>
  <c r="A86" i="4" l="1"/>
  <c r="B88" i="4"/>
  <c r="B90" i="4" s="1"/>
  <c r="B87" i="4"/>
  <c r="A88" i="4" l="1"/>
  <c r="A87" i="4"/>
  <c r="B89" i="4"/>
  <c r="B92" i="4"/>
  <c r="A92" i="4" s="1"/>
  <c r="A90" i="4"/>
  <c r="A89" i="4" l="1"/>
  <c r="B91" i="4"/>
  <c r="A91" i="4" l="1"/>
  <c r="B93" i="4"/>
  <c r="B94" i="4" l="1"/>
  <c r="A93" i="4"/>
  <c r="B95" i="4" l="1"/>
  <c r="A94" i="4"/>
  <c r="B96" i="4" l="1"/>
  <c r="A95" i="4"/>
  <c r="B98" i="4" l="1"/>
  <c r="A96" i="4"/>
  <c r="B97" i="4"/>
  <c r="B100" i="4" l="1"/>
  <c r="B101" i="4" s="1"/>
  <c r="A101" i="4" s="1"/>
  <c r="A97" i="4"/>
  <c r="A98" i="4"/>
  <c r="B99" i="4"/>
  <c r="B102" i="4" l="1"/>
  <c r="A99" i="4"/>
  <c r="A100" i="4"/>
  <c r="B103" i="4" l="1"/>
  <c r="A102" i="4"/>
  <c r="A103" i="4" l="1"/>
  <c r="B104" i="4"/>
  <c r="B105" i="4" l="1"/>
  <c r="A104" i="4"/>
  <c r="B106" i="4" l="1"/>
  <c r="A105" i="4"/>
  <c r="A106" i="4" l="1"/>
  <c r="B107" i="4"/>
  <c r="B108" i="4"/>
  <c r="A107" i="4" l="1"/>
  <c r="A108" i="4"/>
  <c r="B110" i="4"/>
  <c r="B112" i="4" s="1"/>
  <c r="A112" i="4" s="1"/>
  <c r="B109" i="4"/>
  <c r="A110" i="4" l="1"/>
  <c r="B113" i="4"/>
  <c r="A113" i="4" s="1"/>
  <c r="A109" i="4"/>
  <c r="B111" i="4"/>
  <c r="B114" i="4" l="1"/>
  <c r="A111" i="4"/>
  <c r="B115" i="4" l="1"/>
  <c r="A114" i="4"/>
  <c r="B116" i="4" l="1"/>
  <c r="A115" i="4"/>
  <c r="B117" i="4" l="1"/>
  <c r="A116" i="4"/>
  <c r="B119" i="4" l="1"/>
  <c r="B121" i="4" s="1"/>
  <c r="A121" i="4" s="1"/>
  <c r="A117" i="4"/>
  <c r="B118" i="4"/>
  <c r="A118" i="4" l="1"/>
  <c r="A119" i="4"/>
  <c r="B120" i="4"/>
  <c r="B123" i="4" l="1"/>
  <c r="B122" i="4"/>
  <c r="A120" i="4"/>
  <c r="A122" i="4" l="1"/>
  <c r="A123" i="4"/>
  <c r="B124" i="4"/>
  <c r="B125" i="4" l="1"/>
  <c r="A124" i="4"/>
  <c r="A125" i="4" l="1"/>
  <c r="B126" i="4"/>
  <c r="B127" i="4" l="1"/>
  <c r="A126" i="4"/>
  <c r="B128" i="4" l="1"/>
  <c r="A127" i="4"/>
  <c r="B129" i="4" l="1"/>
  <c r="A128" i="4"/>
  <c r="B130" i="4" l="1"/>
  <c r="A129" i="4"/>
  <c r="B131" i="4" l="1"/>
  <c r="A131" i="4" s="1"/>
  <c r="A130" i="4"/>
  <c r="B132" i="4"/>
  <c r="B133" i="4" l="1"/>
  <c r="B134" i="4"/>
  <c r="A132" i="4"/>
  <c r="A134" i="4" l="1"/>
  <c r="B135" i="4"/>
  <c r="A133" i="4"/>
  <c r="B136" i="4" l="1"/>
  <c r="A135" i="4"/>
  <c r="B137" i="4" l="1"/>
  <c r="A136" i="4"/>
  <c r="B139" i="4" l="1"/>
  <c r="B141" i="4" s="1"/>
  <c r="A141" i="4" s="1"/>
  <c r="B138" i="4"/>
  <c r="A137" i="4"/>
  <c r="A138" i="4" l="1"/>
  <c r="B140" i="4"/>
  <c r="A139" i="4"/>
  <c r="A140" i="4" l="1"/>
  <c r="B142" i="4"/>
  <c r="A142" i="4" l="1"/>
  <c r="B143" i="4"/>
  <c r="A143" i="4" l="1"/>
  <c r="B144" i="4"/>
  <c r="B145" i="4" l="1"/>
  <c r="A144" i="4"/>
  <c r="B146" i="4" l="1"/>
  <c r="A145" i="4"/>
  <c r="B147" i="4" l="1"/>
  <c r="B148" i="4" s="1"/>
  <c r="A146" i="4"/>
  <c r="A148" i="4" l="1"/>
  <c r="B149" i="4"/>
  <c r="B151" i="4" s="1"/>
  <c r="A147" i="4"/>
  <c r="B150" i="4"/>
  <c r="A150" i="4" l="1"/>
  <c r="A149" i="4"/>
  <c r="B153" i="4"/>
  <c r="B152" i="4"/>
  <c r="A151" i="4"/>
  <c r="A153" i="4" l="1"/>
  <c r="B154" i="4"/>
  <c r="A152" i="4"/>
  <c r="B155" i="4" l="1"/>
  <c r="A154" i="4"/>
  <c r="A155" i="4" l="1"/>
  <c r="B156" i="4"/>
  <c r="A156" i="4" l="1"/>
  <c r="B157" i="4"/>
  <c r="B158" i="4" l="1"/>
  <c r="A157" i="4"/>
  <c r="A158" i="4" l="1"/>
  <c r="B159" i="4"/>
  <c r="A159" i="4" l="1"/>
  <c r="B160" i="4"/>
  <c r="A160" i="4" l="1"/>
  <c r="B161" i="4"/>
  <c r="B162" i="4" l="1"/>
  <c r="A161" i="4"/>
  <c r="B163" i="4" l="1"/>
  <c r="A162" i="4"/>
  <c r="B164" i="4" l="1"/>
  <c r="A163" i="4"/>
  <c r="B165" i="4" l="1"/>
  <c r="A164" i="4"/>
  <c r="B166" i="4" l="1"/>
  <c r="A165" i="4"/>
  <c r="B167" i="4" l="1"/>
  <c r="A166" i="4"/>
  <c r="B168" i="4" l="1"/>
  <c r="A167" i="4"/>
  <c r="A168" i="4" l="1"/>
  <c r="B169" i="4"/>
  <c r="A169" i="4" l="1"/>
  <c r="B170" i="4"/>
  <c r="A170" i="4" l="1"/>
  <c r="B171" i="4"/>
  <c r="B172" i="4" s="1"/>
  <c r="B173" i="4" s="1"/>
  <c r="B174" i="4" s="1"/>
  <c r="A171" i="4" l="1"/>
  <c r="A172" i="4" l="1"/>
  <c r="A173" i="4" l="1"/>
  <c r="B175" i="4" l="1"/>
  <c r="A174" i="4"/>
  <c r="A175" i="4" l="1"/>
  <c r="B176" i="4"/>
  <c r="B178" i="4" l="1"/>
  <c r="B180" i="4" s="1"/>
  <c r="B177" i="4"/>
  <c r="A176" i="4"/>
  <c r="B179" i="4" l="1"/>
  <c r="A177" i="4"/>
  <c r="A178" i="4"/>
  <c r="B182" i="4"/>
  <c r="A182" i="4" s="1"/>
  <c r="A180" i="4"/>
  <c r="A179" i="4" l="1"/>
  <c r="B181" i="4"/>
  <c r="A181" i="4" l="1"/>
  <c r="B183" i="4"/>
  <c r="B184" i="4" l="1"/>
  <c r="A183" i="4"/>
  <c r="B185" i="4" l="1"/>
  <c r="A184" i="4"/>
  <c r="A185" i="4" l="1"/>
  <c r="B186" i="4"/>
  <c r="B187" i="4" l="1"/>
  <c r="B188" i="4" s="1"/>
  <c r="A186" i="4"/>
  <c r="B189" i="4" l="1"/>
  <c r="A188" i="4"/>
  <c r="A187" i="4"/>
  <c r="B190" i="4" l="1"/>
  <c r="B192" i="4" s="1"/>
  <c r="A192" i="4" s="1"/>
  <c r="B191" i="4" l="1"/>
  <c r="B193" i="4" s="1"/>
  <c r="A189" i="4"/>
  <c r="A190" i="4"/>
  <c r="A191" i="4" l="1"/>
  <c r="B194" i="4"/>
  <c r="B195" i="4" s="1"/>
  <c r="A193" i="4"/>
  <c r="A194" i="4" l="1"/>
  <c r="B196" i="4" l="1"/>
  <c r="A195" i="4"/>
  <c r="B197" i="4"/>
  <c r="B198" i="4" l="1"/>
  <c r="A197" i="4"/>
  <c r="A196" i="4"/>
  <c r="B199" i="4" l="1"/>
  <c r="A198" i="4"/>
  <c r="B201" i="4" l="1"/>
  <c r="B200" i="4"/>
  <c r="A200" i="4" s="1"/>
  <c r="A199" i="4"/>
  <c r="B202" i="4" l="1"/>
  <c r="A202" i="4" s="1"/>
  <c r="A201" i="4"/>
  <c r="B203" i="4"/>
  <c r="B204" i="4" l="1"/>
  <c r="A203" i="4"/>
  <c r="B205" i="4" l="1"/>
  <c r="A204" i="4"/>
  <c r="B206" i="4" l="1"/>
  <c r="A205" i="4"/>
  <c r="B207" i="4" l="1"/>
  <c r="A206" i="4"/>
  <c r="B208" i="4" l="1"/>
  <c r="A207" i="4"/>
  <c r="B209" i="4"/>
  <c r="B211" i="4" s="1"/>
  <c r="A211" i="4" s="1"/>
  <c r="B210" i="4" l="1"/>
  <c r="A208" i="4"/>
  <c r="A209" i="4"/>
  <c r="B212" i="4" l="1"/>
  <c r="A210" i="4"/>
  <c r="A212" i="4" l="1"/>
  <c r="B213" i="4"/>
  <c r="A213" i="4" l="1"/>
  <c r="B214" i="4"/>
  <c r="B215" i="4" l="1"/>
  <c r="A214" i="4"/>
  <c r="A215" i="4" l="1"/>
  <c r="B216" i="4"/>
  <c r="B217" i="4" l="1"/>
  <c r="B219" i="4" s="1"/>
  <c r="A219" i="4" s="1"/>
  <c r="B218" i="4"/>
  <c r="A216" i="4"/>
  <c r="A217" i="4" l="1"/>
  <c r="A218" i="4"/>
  <c r="B220" i="4"/>
  <c r="B221" i="4" l="1"/>
  <c r="A221" i="4" s="1"/>
  <c r="A220" i="4"/>
  <c r="B222" i="4"/>
  <c r="B223" i="4" l="1"/>
  <c r="A222" i="4"/>
  <c r="B224" i="4" l="1"/>
  <c r="A223" i="4"/>
  <c r="B225" i="4" l="1"/>
  <c r="A224" i="4"/>
  <c r="B227" i="4" l="1"/>
  <c r="A225" i="4"/>
  <c r="B226" i="4"/>
  <c r="B228" i="4" l="1"/>
  <c r="B229" i="4" s="1"/>
  <c r="B230" i="4" s="1"/>
  <c r="A230" i="4" s="1"/>
  <c r="A227" i="4"/>
  <c r="A226" i="4"/>
  <c r="A228" i="4" l="1"/>
  <c r="A229" i="4" l="1"/>
  <c r="B231" i="4"/>
  <c r="B232" i="4" l="1"/>
  <c r="A231" i="4"/>
  <c r="B233" i="4" l="1"/>
  <c r="A232" i="4"/>
  <c r="B234" i="4" l="1"/>
  <c r="A233" i="4"/>
  <c r="B236" i="4" l="1"/>
  <c r="B238" i="4" s="1"/>
  <c r="A234" i="4"/>
  <c r="B235" i="4"/>
  <c r="B237" i="4" l="1"/>
  <c r="A235" i="4"/>
  <c r="A236" i="4"/>
  <c r="A238" i="4"/>
  <c r="B240" i="4"/>
  <c r="A240" i="4" s="1"/>
  <c r="B239" i="4" l="1"/>
  <c r="A237" i="4"/>
  <c r="B241" i="4" l="1"/>
  <c r="A239" i="4"/>
  <c r="A241" i="4" l="1"/>
  <c r="B242" i="4"/>
  <c r="B243" i="4" l="1"/>
  <c r="A242" i="4"/>
  <c r="B244" i="4" l="1"/>
  <c r="A243" i="4"/>
  <c r="B245" i="4" l="1"/>
  <c r="A244" i="4"/>
  <c r="B246" i="4" l="1"/>
  <c r="B247" i="4"/>
  <c r="A245" i="4"/>
  <c r="A246" i="4" l="1"/>
  <c r="B248" i="4"/>
  <c r="A248" i="4" s="1"/>
  <c r="B249" i="4"/>
  <c r="B250" i="4" s="1"/>
  <c r="A247" i="4"/>
  <c r="A249" i="4" l="1"/>
  <c r="B251" i="4" l="1"/>
  <c r="A250" i="4"/>
  <c r="B252" i="4" l="1"/>
  <c r="A251" i="4"/>
  <c r="A252" i="4" l="1"/>
  <c r="B253" i="4"/>
  <c r="B254" i="4" l="1"/>
  <c r="B256" i="4" s="1"/>
  <c r="A256" i="4" s="1"/>
  <c r="A253" i="4"/>
  <c r="B255" i="4" l="1"/>
  <c r="A255" i="4" s="1"/>
  <c r="B257" i="4"/>
  <c r="A254" i="4"/>
  <c r="B259" i="4" l="1"/>
  <c r="A257" i="4"/>
  <c r="B258" i="4"/>
  <c r="A259" i="4" l="1"/>
  <c r="B260" i="4"/>
  <c r="A258" i="4"/>
  <c r="B261" i="4" l="1"/>
  <c r="A260" i="4"/>
  <c r="B262" i="4" l="1"/>
  <c r="A261" i="4"/>
  <c r="A262" i="4" l="1"/>
  <c r="B263" i="4"/>
  <c r="B264" i="4" l="1"/>
  <c r="A263" i="4"/>
  <c r="B265" i="4" l="1"/>
  <c r="A265" i="4" s="1"/>
  <c r="B267" i="4"/>
  <c r="B269" i="4" s="1"/>
  <c r="A269" i="4" s="1"/>
  <c r="B266" i="4"/>
  <c r="A264" i="4"/>
  <c r="A267" i="4" l="1"/>
  <c r="B268" i="4"/>
  <c r="A266" i="4"/>
  <c r="A268" i="4" l="1"/>
  <c r="B270" i="4"/>
  <c r="A270" i="4" l="1"/>
  <c r="B271" i="4"/>
  <c r="B272" i="4" l="1"/>
  <c r="A271" i="4"/>
  <c r="B273" i="4" l="1"/>
  <c r="A272" i="4"/>
  <c r="A273" i="4" l="1"/>
  <c r="B274" i="4"/>
  <c r="B275" i="4" s="1"/>
  <c r="B276" i="4" l="1"/>
  <c r="A276" i="4" s="1"/>
  <c r="A275" i="4"/>
  <c r="A274" i="4"/>
  <c r="B277" i="4" l="1"/>
  <c r="B279" i="4" s="1"/>
  <c r="B280" i="4" s="1"/>
  <c r="B278" i="4" l="1"/>
  <c r="A278" i="4" s="1"/>
  <c r="A277" i="4"/>
  <c r="A279" i="4" l="1"/>
  <c r="A280" i="4" l="1"/>
  <c r="B281" i="4"/>
  <c r="A281" i="4" l="1"/>
  <c r="B282" i="4"/>
  <c r="B283" i="4" l="1"/>
  <c r="A282" i="4"/>
  <c r="A283" i="4" l="1"/>
  <c r="B284" i="4"/>
  <c r="B285" i="4" l="1"/>
  <c r="A284" i="4"/>
  <c r="B286" i="4" l="1"/>
  <c r="A286" i="4" s="1"/>
  <c r="B287" i="4"/>
  <c r="A285" i="4"/>
  <c r="A287" i="4" l="1"/>
  <c r="B288" i="4"/>
  <c r="A288" i="4" l="1"/>
  <c r="B289" i="4"/>
  <c r="B290" i="4" l="1"/>
  <c r="A289" i="4"/>
  <c r="B292" i="4" l="1"/>
  <c r="B294" i="4" s="1"/>
  <c r="A294" i="4" s="1"/>
  <c r="B291" i="4"/>
  <c r="A290" i="4"/>
  <c r="B296" i="4" l="1"/>
  <c r="A296" i="4" s="1"/>
  <c r="B295" i="4"/>
  <c r="A295" i="4" s="1"/>
  <c r="B293" i="4"/>
  <c r="A291" i="4"/>
  <c r="A292" i="4"/>
  <c r="B298" i="4" l="1"/>
  <c r="A298" i="4" s="1"/>
  <c r="A293" i="4"/>
  <c r="B297" i="4"/>
  <c r="A301" i="4" s="1"/>
  <c r="B299" i="4" l="1"/>
  <c r="A297" i="4"/>
  <c r="B302" i="4" l="1"/>
  <c r="A299" i="4"/>
  <c r="B303" i="4" l="1"/>
  <c r="A302" i="4"/>
  <c r="B304" i="4" l="1"/>
  <c r="B305" i="4" s="1"/>
  <c r="A305" i="4" s="1"/>
  <c r="A303" i="4"/>
  <c r="A304" i="4" l="1"/>
  <c r="B306" i="4" l="1"/>
  <c r="B307" i="4" l="1"/>
  <c r="A306" i="4"/>
  <c r="A307" i="4" l="1"/>
  <c r="B308" i="4"/>
  <c r="B309" i="4" s="1"/>
  <c r="A309" i="4" s="1"/>
  <c r="A308" i="4" l="1"/>
  <c r="B310" i="4"/>
  <c r="B311" i="4" l="1"/>
  <c r="A310" i="4"/>
  <c r="B312" i="4" l="1"/>
  <c r="A311" i="4"/>
  <c r="B313" i="4" l="1"/>
  <c r="A312" i="4"/>
  <c r="B314" i="4" l="1"/>
  <c r="A314" i="4" s="1"/>
  <c r="B316" i="4"/>
  <c r="A313" i="4"/>
  <c r="B315" i="4"/>
  <c r="B319" i="4" l="1"/>
  <c r="A319" i="4" s="1"/>
  <c r="B318" i="4"/>
  <c r="A318" i="4" s="1"/>
  <c r="A315" i="4"/>
  <c r="B317" i="4"/>
  <c r="A316" i="4"/>
  <c r="A317" i="4" l="1"/>
  <c r="B320" i="4"/>
  <c r="B321" i="4" l="1"/>
  <c r="B322" i="4" s="1"/>
  <c r="B323" i="4" s="1"/>
  <c r="A320" i="4"/>
  <c r="A322" i="4" l="1"/>
  <c r="A323" i="4"/>
  <c r="A321" i="4"/>
  <c r="B324" i="4" l="1"/>
  <c r="B325" i="4" l="1"/>
  <c r="A324" i="4"/>
  <c r="A325" i="4" l="1"/>
  <c r="B326" i="4"/>
  <c r="B327" i="4" l="1"/>
  <c r="B328" i="4" s="1"/>
  <c r="A328" i="4" s="1"/>
  <c r="A326" i="4"/>
  <c r="B329" i="4" l="1"/>
  <c r="A327" i="4"/>
  <c r="B330" i="4" l="1"/>
  <c r="A329" i="4"/>
  <c r="A330" i="4" l="1"/>
  <c r="B331" i="4"/>
  <c r="B332" i="4" s="1"/>
  <c r="A332" i="4" s="1"/>
  <c r="A331" i="4" l="1"/>
  <c r="B333" i="4" l="1"/>
  <c r="A333" i="4" l="1"/>
  <c r="B334" i="4"/>
  <c r="B336" i="4" l="1"/>
  <c r="B335" i="4"/>
  <c r="A334" i="4"/>
  <c r="A335" i="4" l="1"/>
  <c r="B337" i="4"/>
  <c r="A337" i="4" s="1"/>
  <c r="A336" i="4"/>
  <c r="B338" i="4"/>
  <c r="A338" i="4" l="1"/>
  <c r="B339" i="4"/>
  <c r="B340" i="4" l="1"/>
  <c r="B341" i="4" s="1"/>
  <c r="B342" i="4" s="1"/>
  <c r="A339" i="4"/>
  <c r="B343" i="4" l="1"/>
  <c r="B345" i="4" s="1"/>
  <c r="A345" i="4" s="1"/>
  <c r="A340" i="4"/>
  <c r="A343" i="4" l="1"/>
  <c r="B344" i="4"/>
  <c r="A342" i="4"/>
  <c r="A341" i="4"/>
  <c r="A344" i="4" l="1"/>
  <c r="B346" i="4"/>
  <c r="B347" i="4" s="1"/>
  <c r="A347" i="4" s="1"/>
  <c r="A346" i="4" l="1"/>
  <c r="B348" i="4"/>
  <c r="B349" i="4" l="1"/>
  <c r="A348" i="4"/>
  <c r="A349" i="4" l="1"/>
  <c r="B350" i="4"/>
  <c r="B351" i="4" l="1"/>
  <c r="A350" i="4"/>
  <c r="A351" i="4" l="1"/>
  <c r="B352" i="4"/>
  <c r="B353" i="4" l="1"/>
  <c r="A353" i="4" s="1"/>
  <c r="A352" i="4"/>
  <c r="B354" i="4"/>
  <c r="B355" i="4"/>
  <c r="B357" i="4" s="1"/>
  <c r="A357" i="4" s="1"/>
  <c r="A355" i="4" l="1"/>
  <c r="B356" i="4"/>
  <c r="A354" i="4"/>
  <c r="B358" i="4" l="1"/>
  <c r="A356" i="4"/>
  <c r="B359" i="4" l="1"/>
  <c r="A358" i="4"/>
  <c r="A359" i="4" l="1"/>
  <c r="B360" i="4"/>
  <c r="B361" i="4" l="1"/>
  <c r="A360" i="4"/>
  <c r="B362" i="4" l="1"/>
  <c r="A361" i="4"/>
  <c r="B363" i="4" l="1"/>
  <c r="A367" i="4" s="1"/>
  <c r="A362" i="4"/>
  <c r="B364" i="4" l="1"/>
  <c r="A363" i="4"/>
  <c r="B365" i="4" l="1"/>
  <c r="B366" i="4" s="1"/>
  <c r="A364" i="4"/>
  <c r="A365" i="4" l="1"/>
  <c r="A366" i="4"/>
  <c r="A368" i="4"/>
  <c r="B369" i="4"/>
  <c r="B370" i="4" s="1"/>
  <c r="A370" i="4" s="1"/>
  <c r="A369" i="4" l="1"/>
  <c r="B371" i="4" l="1"/>
  <c r="A371" i="4" l="1"/>
  <c r="B372" i="4"/>
  <c r="B373" i="4" l="1"/>
  <c r="A372" i="4"/>
  <c r="B374" i="4" l="1"/>
  <c r="A373" i="4"/>
  <c r="A374" i="4" l="1"/>
  <c r="B375" i="4"/>
  <c r="B376" i="4" l="1"/>
  <c r="A375" i="4"/>
  <c r="B377" i="4" l="1"/>
  <c r="A376" i="4"/>
  <c r="A377" i="4" l="1"/>
  <c r="B378" i="4"/>
  <c r="B379" i="4" s="1"/>
  <c r="A379" i="4" s="1"/>
  <c r="A378" i="4" l="1"/>
  <c r="B380" i="4"/>
  <c r="B381" i="4" l="1"/>
  <c r="A380" i="4"/>
  <c r="B382" i="4" l="1"/>
  <c r="A382" i="4" s="1"/>
  <c r="A381" i="4"/>
  <c r="B383" i="4"/>
  <c r="B384" i="4" l="1"/>
  <c r="A383" i="4"/>
  <c r="B385" i="4" l="1"/>
  <c r="A384" i="4"/>
  <c r="A385" i="4" l="1"/>
  <c r="B386" i="4"/>
  <c r="B387" i="4" l="1"/>
  <c r="A386" i="4"/>
  <c r="B388" i="4"/>
  <c r="B390" i="4" s="1"/>
  <c r="A390" i="4" l="1"/>
  <c r="B392" i="4"/>
  <c r="A392" i="4" s="1"/>
  <c r="A388" i="4"/>
  <c r="B389" i="4"/>
  <c r="A387" i="4"/>
  <c r="B391" i="4" l="1"/>
  <c r="A389" i="4"/>
  <c r="A391" i="4" l="1"/>
  <c r="B393" i="4"/>
  <c r="A393" i="4" l="1"/>
  <c r="B394" i="4"/>
  <c r="B395" i="4" l="1"/>
  <c r="A394" i="4"/>
  <c r="B396" i="4" l="1"/>
  <c r="B397" i="4" s="1"/>
  <c r="A395" i="4"/>
  <c r="A397" i="4" l="1"/>
  <c r="B398" i="4"/>
  <c r="A396" i="4"/>
  <c r="A398" i="4" l="1"/>
</calcChain>
</file>

<file path=xl/sharedStrings.xml><?xml version="1.0" encoding="utf-8"?>
<sst xmlns="http://schemas.openxmlformats.org/spreadsheetml/2006/main" count="2140" uniqueCount="437">
  <si>
    <t>Check</t>
  </si>
  <si>
    <t>Datum</t>
  </si>
  <si>
    <t>Runde</t>
  </si>
  <si>
    <t>wo ?</t>
  </si>
  <si>
    <t>Zeit</t>
  </si>
  <si>
    <t>Nennterm.</t>
  </si>
  <si>
    <t xml:space="preserve">Team </t>
  </si>
  <si>
    <t>Trio</t>
  </si>
  <si>
    <t>MixedTrio</t>
  </si>
  <si>
    <t>HtH 4-er</t>
  </si>
  <si>
    <t>HtH 6-er</t>
  </si>
  <si>
    <t>EzDoMixed</t>
  </si>
  <si>
    <t>Jugend</t>
  </si>
  <si>
    <t>Senioren</t>
  </si>
  <si>
    <t>Special</t>
  </si>
  <si>
    <t>Turnier</t>
  </si>
  <si>
    <t>Div</t>
  </si>
  <si>
    <t>Normung der Schreibweise</t>
  </si>
  <si>
    <t>Team Liga</t>
  </si>
  <si>
    <t>Buchstaben immer groß</t>
  </si>
  <si>
    <t>WLD</t>
  </si>
  <si>
    <t>Salzburger Bowling Festspiele</t>
  </si>
  <si>
    <t>Salzburg</t>
  </si>
  <si>
    <t>WLH</t>
  </si>
  <si>
    <t>Nur 1 Liga = z.B. DA1 oder H1, H2, H4</t>
  </si>
  <si>
    <t>H2LL</t>
  </si>
  <si>
    <t>Bei gemischter Liga nur 1KL, 2KL etc.</t>
  </si>
  <si>
    <t>DA1</t>
  </si>
  <si>
    <t>H1</t>
  </si>
  <si>
    <t xml:space="preserve">H2 </t>
  </si>
  <si>
    <t>NENNTAG VEREINE an LVWB STM DOPPEL QUALI</t>
  </si>
  <si>
    <t>Trio Liga</t>
  </si>
  <si>
    <t>1</t>
  </si>
  <si>
    <t>Plus</t>
  </si>
  <si>
    <t>H1A</t>
  </si>
  <si>
    <t>H1B</t>
  </si>
  <si>
    <t>NENNTAG VEREINE an LVWB ÖM SENIOREN EINZEL QUALI</t>
  </si>
  <si>
    <t>H2A</t>
  </si>
  <si>
    <t>H2B</t>
  </si>
  <si>
    <t>Mixed</t>
  </si>
  <si>
    <t>Qualifikation STM Doppel</t>
  </si>
  <si>
    <t>Cumberland</t>
  </si>
  <si>
    <t>MT1</t>
  </si>
  <si>
    <t>MT2</t>
  </si>
  <si>
    <t>MT3</t>
  </si>
  <si>
    <t>4-er Liga</t>
  </si>
  <si>
    <t>Special League</t>
  </si>
  <si>
    <t>1KL</t>
  </si>
  <si>
    <t>2KL</t>
  </si>
  <si>
    <t>Qualifikation ÖM Senioren Einzel</t>
  </si>
  <si>
    <t>6-er Liga</t>
  </si>
  <si>
    <t>Team</t>
  </si>
  <si>
    <t>H2</t>
  </si>
  <si>
    <t>2</t>
  </si>
  <si>
    <t>Gesamt</t>
  </si>
  <si>
    <t>WLD,H2LL</t>
  </si>
  <si>
    <t>3</t>
  </si>
  <si>
    <t>NENNTAG VEREINE an LVWB ÖM SENIOREN DOPPEL QUALI</t>
  </si>
  <si>
    <t>Qualifikation ÖM Senioren Doppel</t>
  </si>
  <si>
    <t>ERSTMELDUNG LVWB an ÖSKB BLM JUGEND</t>
  </si>
  <si>
    <t>ERSTMELDUNG LVWB an ÖSKB ÖM SENIOREN DOPPEL</t>
  </si>
  <si>
    <t>Tag1</t>
  </si>
  <si>
    <t>Tag2</t>
  </si>
  <si>
    <t>ERSTMELDUNG LVWB an ÖSKB STM DOPPEL</t>
  </si>
  <si>
    <t>NENNTAG LVWB an ÖSKB BLM JUGEND</t>
  </si>
  <si>
    <t>NENNTAG LVWB an ÖSKB ÖM SENIOREN DOPPEL</t>
  </si>
  <si>
    <t>SF</t>
  </si>
  <si>
    <t>Fin</t>
  </si>
  <si>
    <t>4</t>
  </si>
  <si>
    <t>Mixed Trio</t>
  </si>
  <si>
    <t>NENNTAG LVWB an ÖSKB STM DOPPEL</t>
  </si>
  <si>
    <t>Innsbruck</t>
  </si>
  <si>
    <t>Damen</t>
  </si>
  <si>
    <t>Herren</t>
  </si>
  <si>
    <t xml:space="preserve">NENNTAG VEREINE an LVWB RANGLISTEN EINZEL </t>
  </si>
  <si>
    <t>Ranglisten Einzel</t>
  </si>
  <si>
    <t>Weihnachtsferien</t>
  </si>
  <si>
    <t>ERSTMELDUNG LVWB an ÖSKB ÖSTERREICHISCHER CUP</t>
  </si>
  <si>
    <t>Drei Königsturnier in Linz</t>
  </si>
  <si>
    <t>Qualifikation Österreichischer Cup</t>
  </si>
  <si>
    <t>DA1,H2</t>
  </si>
  <si>
    <t>7</t>
  </si>
  <si>
    <t>NENNTAG LVWB an ÖSKB ÖSTERREICHISCHER CUP</t>
  </si>
  <si>
    <t>NENNTAG VEREINE an LVWB WM SENIOREN MIXED</t>
  </si>
  <si>
    <t>Berti Lang Challenge</t>
  </si>
  <si>
    <t>Österreichischer Cup 1/8 und 1/4 Finale</t>
  </si>
  <si>
    <t>Österreichischer Cup Semifinale und Finale</t>
  </si>
  <si>
    <t>WM Senioren Mixed</t>
  </si>
  <si>
    <t>Bowlingsportabzeichen</t>
  </si>
  <si>
    <t>Peter Partsch Gedenkturnier</t>
  </si>
  <si>
    <t>WM Senioren Einzel</t>
  </si>
  <si>
    <t xml:space="preserve">Mixed Trio </t>
  </si>
  <si>
    <t>12</t>
  </si>
  <si>
    <t>NENNTAG VEREINE an LVWB WM SENIOREN DOPPEL</t>
  </si>
  <si>
    <t>WM Senioren Doppel</t>
  </si>
  <si>
    <t>Nenntag LVWB Staatsmeisterschaft Doppel Quali</t>
  </si>
  <si>
    <t>Nenntag LVWB ÖM Senioren Einzel Quali</t>
  </si>
  <si>
    <t>Nenntag LVWB ÖM Senioren Doppel Quali</t>
  </si>
  <si>
    <t>Nenntag LVWB Ranglisten Doppel</t>
  </si>
  <si>
    <t>Nenntag LVWB Ranglisten Einzel</t>
  </si>
  <si>
    <t>Nenntag LVWB WM Senioren Mixed Quali</t>
  </si>
  <si>
    <t xml:space="preserve">Nenntag LVWB Staatsmeisterschaft Einzel Quali </t>
  </si>
  <si>
    <t xml:space="preserve">Nenntag LVWB ÖM Mixed Quali </t>
  </si>
  <si>
    <t>Nenntag LVWB Bowlingsportabzeichen</t>
  </si>
  <si>
    <t>Mi</t>
  </si>
  <si>
    <t>Nenntag LVWB WM Senioren Einzel Quali</t>
  </si>
  <si>
    <t>Wiener Nenntag LVWB ÖM Jugend Einzel und Doppel</t>
  </si>
  <si>
    <t>Nenntag LVWB Ranglisten Mixed</t>
  </si>
  <si>
    <t>Nenntag LVWB WM Senioren Doppel Quali</t>
  </si>
  <si>
    <t>Trio Klassen</t>
  </si>
  <si>
    <t>Halle</t>
  </si>
  <si>
    <t>Bahnen</t>
  </si>
  <si>
    <t>Rd.</t>
  </si>
  <si>
    <t>32</t>
  </si>
  <si>
    <t xml:space="preserve"> </t>
  </si>
  <si>
    <t xml:space="preserve">  </t>
  </si>
  <si>
    <t>11:00</t>
  </si>
  <si>
    <t>10</t>
  </si>
  <si>
    <t>Mixed Trio Quali ÖM + WM</t>
  </si>
  <si>
    <t>Mixed Trio ÖM</t>
  </si>
  <si>
    <t>Trio Landesliga</t>
  </si>
  <si>
    <t>Trio STM</t>
  </si>
  <si>
    <t>HtH (4-er &amp; 6-er) Klassen</t>
  </si>
  <si>
    <t>4-er</t>
  </si>
  <si>
    <t>6-er</t>
  </si>
  <si>
    <t>Team Klassen</t>
  </si>
  <si>
    <t>Team Landesliga</t>
  </si>
  <si>
    <t>Team STM</t>
  </si>
  <si>
    <t>Bundesländermeisterschaften Damen</t>
  </si>
  <si>
    <t>B S A</t>
  </si>
  <si>
    <t>BSA</t>
  </si>
  <si>
    <t>C U P</t>
  </si>
  <si>
    <t>Ö-CUP Vorrunde</t>
  </si>
  <si>
    <t>Ö-CUP 1/8 Finale</t>
  </si>
  <si>
    <t>von 16 auf 8</t>
  </si>
  <si>
    <t>Ö-CUP 1/4 Finale</t>
  </si>
  <si>
    <t>von 8 auf 4</t>
  </si>
  <si>
    <t>Ö-CUP Semifinale</t>
  </si>
  <si>
    <t>Ö-CUP Finale</t>
  </si>
  <si>
    <t>Ranglisten</t>
  </si>
  <si>
    <t>Einzel</t>
  </si>
  <si>
    <t>RL-E</t>
  </si>
  <si>
    <t>Ranglisten-Einzel</t>
  </si>
  <si>
    <t>18:00 + 21:00</t>
  </si>
  <si>
    <t>nennungsabhängig</t>
  </si>
  <si>
    <t>Doppel</t>
  </si>
  <si>
    <t>RL-D</t>
  </si>
  <si>
    <t>Ranglisten-Doppel</t>
  </si>
  <si>
    <t>Wr. Meisterschaften Doppel</t>
  </si>
  <si>
    <t>RL-Mixed</t>
  </si>
  <si>
    <t>Ranglisten-Mixed</t>
  </si>
  <si>
    <t>Wr. Meisterschaften Mixed</t>
  </si>
  <si>
    <t>Staatsmeisterschaften</t>
  </si>
  <si>
    <t>Qualifikation STM-Einzel</t>
  </si>
  <si>
    <t>1. Runde</t>
  </si>
  <si>
    <t>10:00 + 14:30</t>
  </si>
  <si>
    <t>2. Runde</t>
  </si>
  <si>
    <t>STM-Einzel</t>
  </si>
  <si>
    <t>Semifinale</t>
  </si>
  <si>
    <t>Finale</t>
  </si>
  <si>
    <t>Qualifikation STM-Doppel</t>
  </si>
  <si>
    <t>STM-Doppel</t>
  </si>
  <si>
    <t>ÖM Mixed</t>
  </si>
  <si>
    <t>Qualifikation ÖM-Mixed</t>
  </si>
  <si>
    <t>ÖM-Mixed</t>
  </si>
  <si>
    <t>WM Einzel + Doppel</t>
  </si>
  <si>
    <t>Wr. Meisterschaften Jugend Einzel + Doppel</t>
  </si>
  <si>
    <t>ÖM Einzel + Doppel</t>
  </si>
  <si>
    <t>ÖM Jugend</t>
  </si>
  <si>
    <t>Tag 1</t>
  </si>
  <si>
    <t>Tag 2</t>
  </si>
  <si>
    <t>Tag 3</t>
  </si>
  <si>
    <t>Bundesländermeisterschaft</t>
  </si>
  <si>
    <t>BLM Jugend</t>
  </si>
  <si>
    <t xml:space="preserve">ÖM Einzel </t>
  </si>
  <si>
    <t>ÖM Senioren Einzel Semifinale</t>
  </si>
  <si>
    <t>A+B+C</t>
  </si>
  <si>
    <t>Details lt.Ausschreibung ÖSKB</t>
  </si>
  <si>
    <t xml:space="preserve">50+/60+ </t>
  </si>
  <si>
    <t>ÖM Senioren Einzel Finale</t>
  </si>
  <si>
    <t>ÖM Doppel</t>
  </si>
  <si>
    <t>ÖM Senioren Doppel Semifinale</t>
  </si>
  <si>
    <t>ÖM Senioren Doppel Finale</t>
  </si>
  <si>
    <t xml:space="preserve">WM Einzel </t>
  </si>
  <si>
    <t>WM Senioren Einzel Finale</t>
  </si>
  <si>
    <t>26</t>
  </si>
  <si>
    <t>WM Doppel</t>
  </si>
  <si>
    <t xml:space="preserve">WM Senioren Doppel Finale </t>
  </si>
  <si>
    <t>A+B</t>
  </si>
  <si>
    <t>18</t>
  </si>
  <si>
    <t>C</t>
  </si>
  <si>
    <t>WM Senioren Doppel Finale</t>
  </si>
  <si>
    <t>WM Mixed</t>
  </si>
  <si>
    <t xml:space="preserve">WM Senioren Mixed Finale </t>
  </si>
  <si>
    <t>A,B,C</t>
  </si>
  <si>
    <t>Wiener Cup</t>
  </si>
  <si>
    <t>Jahressportprogramm Landesverband Wien (29) 2021 / 2022</t>
  </si>
  <si>
    <t>Damen A,B &amp; Her.C</t>
  </si>
  <si>
    <t>Herren B,A</t>
  </si>
  <si>
    <t>5</t>
  </si>
  <si>
    <t>ERSTMELDUNG LVWB an ÖSKB ÖM SENIOREN EINZEL</t>
  </si>
  <si>
    <t>NENNTAG VEREINE an LVWB STM EINZEL QUALI</t>
  </si>
  <si>
    <t xml:space="preserve">NENNTAG VEREINE an LVWB RANGLISTEN DOPPEL </t>
  </si>
  <si>
    <t>NENNTAG LVWB an ÖSKB ÖM SENIOREN EINZEL</t>
  </si>
  <si>
    <t>28.1 bis 6.2 ESC Aalborg</t>
  </si>
  <si>
    <t>6</t>
  </si>
  <si>
    <t>Qualifikation STM Einzel</t>
  </si>
  <si>
    <t>Ranglisten Doppel</t>
  </si>
  <si>
    <t>ERSTMELDUNG LVWB an ÖSKB STM EINZEL</t>
  </si>
  <si>
    <t>NENNTAG VEREINE an LVWB ÖM MIXED QUALI</t>
  </si>
  <si>
    <t>NENNTAG LVWB an ÖSKB STM EINZEL</t>
  </si>
  <si>
    <t>Qualifikation ÖM Mixed</t>
  </si>
  <si>
    <t>8</t>
  </si>
  <si>
    <t>9</t>
  </si>
  <si>
    <t>ERSTMELDUNG LVWB an ÖSKB STM TRIO</t>
  </si>
  <si>
    <t>Ostern</t>
  </si>
  <si>
    <t xml:space="preserve">NENNTAG VEREINE an LVWB RL MIXED </t>
  </si>
  <si>
    <t>NENNTAG VEREINE an LVWB WM SENIOREN EINZEL</t>
  </si>
  <si>
    <t>NENNTAG LVWB an ÖSKB STM TRIO</t>
  </si>
  <si>
    <t>11</t>
  </si>
  <si>
    <t>Ranglisten Mixed</t>
  </si>
  <si>
    <t>Trio STM 2022</t>
  </si>
  <si>
    <t>13</t>
  </si>
  <si>
    <t>ERSTMELDUNG LVWB an ÖSKB ÖM MIXED TRIO</t>
  </si>
  <si>
    <t>ÖM 2022 Jugend</t>
  </si>
  <si>
    <t>Tag3</t>
  </si>
  <si>
    <t>NENNTAG LVWB an ÖSKB ÖM MIXED TRIO</t>
  </si>
  <si>
    <t>Team STM 2022</t>
  </si>
  <si>
    <t>14</t>
  </si>
  <si>
    <t>Berlin</t>
  </si>
  <si>
    <t>WM Jugend</t>
  </si>
  <si>
    <t>24</t>
  </si>
  <si>
    <t>10:00</t>
  </si>
  <si>
    <t xml:space="preserve">Wr.Cup </t>
  </si>
  <si>
    <t>Damen &amp; Herren</t>
  </si>
  <si>
    <t>10:00 + 13:00</t>
  </si>
  <si>
    <t>Wr. Meisterschaften Einzel Herren</t>
  </si>
  <si>
    <t>Wr. Meisterschaften Einzel Damen</t>
  </si>
  <si>
    <t>11:00 + 14:00</t>
  </si>
  <si>
    <t>10:00 + 12:30</t>
  </si>
  <si>
    <t>B+A</t>
  </si>
  <si>
    <t>20</t>
  </si>
  <si>
    <t>NENNTAG VEREINE an LVWB BOWLINGSPORTABZEICHEN</t>
  </si>
  <si>
    <t>NENNTAG VEREINE an LVWB WM JUGEND</t>
  </si>
  <si>
    <t>Nenntag LVWB Wr.Jugendmeisterschaften</t>
  </si>
  <si>
    <t>WLD,WLH</t>
  </si>
  <si>
    <t>Hernalser Schulsporttag ??</t>
  </si>
  <si>
    <t>Tag des Schulsports ??</t>
  </si>
  <si>
    <t>ERSTMELDUNG LVWB an ÖSKB STM TEAM</t>
  </si>
  <si>
    <t>NENNTAG LVWB an ÖSKB STM TEAM</t>
  </si>
  <si>
    <t>KORREKTURTERMIN JUGEND</t>
  </si>
  <si>
    <t xml:space="preserve"> 3/4</t>
  </si>
  <si>
    <t xml:space="preserve"> 5/6</t>
  </si>
  <si>
    <t xml:space="preserve"> 6/8</t>
  </si>
  <si>
    <t xml:space="preserve"> 8/10</t>
  </si>
  <si>
    <t>10/12</t>
  </si>
  <si>
    <t>3/4</t>
  </si>
  <si>
    <t>Variante mit Covid</t>
  </si>
  <si>
    <t xml:space="preserve"> (spielfrei DA1: Sportunion BC Funk 3)</t>
  </si>
  <si>
    <t xml:space="preserve"> (spielfrei DA1: BSC Phönix)</t>
  </si>
  <si>
    <t xml:space="preserve"> Spielfreie Mannschaften</t>
  </si>
  <si>
    <t>Kommentar</t>
  </si>
  <si>
    <t>Herren 1.Klassen</t>
  </si>
  <si>
    <t>Damen 1.Klasse und Herren 2.Klassen</t>
  </si>
  <si>
    <t>Beide Klassen</t>
  </si>
  <si>
    <t>jeweils 5 Spiele, gleicher Gegner</t>
  </si>
  <si>
    <t xml:space="preserve"> (spielfrei WLD: KSV Unistahl)</t>
  </si>
  <si>
    <t xml:space="preserve"> (spielfrei WLD: Sportunion BC Funk 1)</t>
  </si>
  <si>
    <t xml:space="preserve"> (spielfrei WLD: BC Casino)</t>
  </si>
  <si>
    <t xml:space="preserve"> (spielfrei WLD: BC Strike Power)</t>
  </si>
  <si>
    <t xml:space="preserve"> (spielfrei WLD: Sportunion BC Funk 2)</t>
  </si>
  <si>
    <t>Alle Klassen</t>
  </si>
  <si>
    <t>jeweils 6 Spiele, gleicher Gegner</t>
  </si>
  <si>
    <t>4 Spiele, gleicher Gegner</t>
  </si>
  <si>
    <t>Bei Covid-Verschärfungen ändern sich die</t>
  </si>
  <si>
    <t>Startzeiten auf</t>
  </si>
  <si>
    <t>18:00 und 20:30</t>
  </si>
  <si>
    <t>5 Spiele, gleicher Gegner</t>
  </si>
  <si>
    <t>Finale: 25 Herren, 15 Damen</t>
  </si>
  <si>
    <t>Gespielt wird eine 6-er Serie</t>
  </si>
  <si>
    <t xml:space="preserve">Top 6 Damen und Herren spielen ein </t>
  </si>
  <si>
    <t>Round Robin um den Titel</t>
  </si>
  <si>
    <t>Finale:</t>
  </si>
  <si>
    <t>Top 10 spielen ein Round Robin um</t>
  </si>
  <si>
    <t>den Titel</t>
  </si>
  <si>
    <t>Top 8 spielen ein Round Robin um</t>
  </si>
  <si>
    <t>Top 8 spielen eine 6-er Serie auf</t>
  </si>
  <si>
    <t>Gesamtpins um den Titel</t>
  </si>
  <si>
    <t>H1A,H1B</t>
  </si>
  <si>
    <t>Turnier 60 Jahre 1.ÖBC</t>
  </si>
  <si>
    <r>
      <t xml:space="preserve">Trio </t>
    </r>
    <r>
      <rPr>
        <sz val="16"/>
        <color rgb="FFC00000"/>
        <rFont val="Consolas"/>
        <family val="3"/>
      </rPr>
      <t>(spielfrei WLD: BC Tyrolia 1)</t>
    </r>
  </si>
  <si>
    <t>T A G    D E S    S P O R T S</t>
  </si>
  <si>
    <t>ÄNDERUNGSINDEX</t>
  </si>
  <si>
    <t>Spielbeginn Plus 09:00, Cumberland 11:00</t>
  </si>
  <si>
    <t>Mixed-Trio Bewerb auf Plus und Cumberland alternierend aufgeteilt</t>
  </si>
  <si>
    <t xml:space="preserve"> 7/7/5</t>
  </si>
  <si>
    <t xml:space="preserve"> 6/6/4</t>
  </si>
  <si>
    <t xml:space="preserve"> (spielfrei WLD: BC Tyrolia 1)</t>
  </si>
  <si>
    <t xml:space="preserve"> (spielfrei WLD: BC Stadlau)</t>
  </si>
  <si>
    <t xml:space="preserve"> (spielfrei DA1: Sportunion BC Funk 2)</t>
  </si>
  <si>
    <t xml:space="preserve"> (spielfrei DA1: Tyrolia 2)</t>
  </si>
  <si>
    <t xml:space="preserve"> (spielfrei DA1: BC Future - BTA)</t>
  </si>
  <si>
    <t xml:space="preserve"> (spielfrei WLD: KSV Wr.Netze/Unistahl)</t>
  </si>
  <si>
    <t xml:space="preserve"> (spielfrei WLD: BC STP Strike Power)</t>
  </si>
  <si>
    <t>DA1,H1B,H2A,H2B</t>
  </si>
  <si>
    <t>DA1,H2B</t>
  </si>
  <si>
    <r>
      <t xml:space="preserve">Trio </t>
    </r>
    <r>
      <rPr>
        <sz val="16"/>
        <color rgb="FFC00000"/>
        <rFont val="Consolas"/>
        <family val="3"/>
      </rPr>
      <t>(spielfrei WLD: KSV Wr.Netze/Unistahl)</t>
    </r>
  </si>
  <si>
    <r>
      <t xml:space="preserve">Team </t>
    </r>
    <r>
      <rPr>
        <sz val="16"/>
        <color rgb="FFC00000"/>
        <rFont val="Consolas"/>
        <family val="3"/>
      </rPr>
      <t>(spielfrei DA1: BSC Phönix)</t>
    </r>
  </si>
  <si>
    <r>
      <t xml:space="preserve">Team </t>
    </r>
    <r>
      <rPr>
        <sz val="16"/>
        <color rgb="FFC00000"/>
        <rFont val="Consolas"/>
        <family val="3"/>
      </rPr>
      <t>(spielfrei DA1: Sportunion BC Funk 2)</t>
    </r>
  </si>
  <si>
    <r>
      <t xml:space="preserve">Team </t>
    </r>
    <r>
      <rPr>
        <sz val="16"/>
        <color rgb="FFC00000"/>
        <rFont val="Consolas"/>
        <family val="3"/>
      </rPr>
      <t>(spielfrei DA1: Sportunion BC Funk 3)</t>
    </r>
  </si>
  <si>
    <r>
      <t xml:space="preserve">Team </t>
    </r>
    <r>
      <rPr>
        <sz val="16"/>
        <color rgb="FFC00000"/>
        <rFont val="Consolas"/>
        <family val="3"/>
      </rPr>
      <t>(spielfrei WLD: Sportunion BC Funk 1)</t>
    </r>
  </si>
  <si>
    <r>
      <t xml:space="preserve">Team </t>
    </r>
    <r>
      <rPr>
        <sz val="16"/>
        <color rgb="FFC00000"/>
        <rFont val="Consolas"/>
        <family val="3"/>
      </rPr>
      <t>(spielfrei WLD: BC STP Strike Power)</t>
    </r>
  </si>
  <si>
    <r>
      <t xml:space="preserve">Team </t>
    </r>
    <r>
      <rPr>
        <sz val="16"/>
        <color rgb="FFC00000"/>
        <rFont val="Consolas"/>
        <family val="3"/>
      </rPr>
      <t>(spielfrei WLD: BC Tyrolia 1)</t>
    </r>
  </si>
  <si>
    <t>5/7</t>
  </si>
  <si>
    <t xml:space="preserve"> 5/7</t>
  </si>
  <si>
    <t>Trios, Trio-Mixed und Teams auf Grund der Mannschaftsmeldungen auf Letztstand gebracht.</t>
  </si>
  <si>
    <t>Spielfreie Mannschaften in den Plan aufgenommen.</t>
  </si>
  <si>
    <t>WM Senioren Einzel den ersten Spieltermin vom 30.4.22 auf 2.5.22 verschoben.</t>
  </si>
  <si>
    <t>Kadersichtung Allgemeine Klasse</t>
  </si>
  <si>
    <t>Kadersichtung Allgemeine Klasse vom 17.-19.9.2021 ergänzt.</t>
  </si>
  <si>
    <t>Salzburger Bowling Festspiele von 3.-5.9.21 auf 10.-12.9.21 verschoben</t>
  </si>
  <si>
    <t>bzw. von 1 auf 2 Doppelbahnen</t>
  </si>
  <si>
    <t>Bei Covid-Verschärfungen wird</t>
  </si>
  <si>
    <t>von 1 auf 2 Doppelbahnen geändert</t>
  </si>
  <si>
    <t>Finale: 26 Herren, 16 Damendoppel</t>
  </si>
  <si>
    <t>6 pinstärksten Herrendoppel aus Vorrunde</t>
  </si>
  <si>
    <t>spielfrei, 7.vs.26, 8.vs.25 usw.</t>
  </si>
  <si>
    <t>Ab 1/8-Finale Übernahme Tennisraster</t>
  </si>
  <si>
    <t>Dadurch gibt es keine spielfreien Tage bei MT2 und es entfallen folgende Termine:</t>
  </si>
  <si>
    <t>18.12.2021 in der Plus, 22.01.2022 in der Cumberland</t>
  </si>
  <si>
    <t>Stadlau zieht Nennung bei Mixed-Trio (MT2) zurück</t>
  </si>
  <si>
    <t>4er</t>
  </si>
  <si>
    <t>19:00 + 21:00</t>
  </si>
  <si>
    <t>19:00 jeweils 4 Spiele, gleicher Gegner</t>
  </si>
  <si>
    <t>21:00 jeweils 4 Spiele, gleicher Gegner</t>
  </si>
  <si>
    <t>Rd.1+2</t>
  </si>
  <si>
    <t>Rd.3+4</t>
  </si>
  <si>
    <t>Rd.5+6</t>
  </si>
  <si>
    <t>Rd.7+8</t>
  </si>
  <si>
    <t>Rd.9+10</t>
  </si>
  <si>
    <t>Rd.11+12</t>
  </si>
  <si>
    <t>Rd.13+14</t>
  </si>
  <si>
    <t>1+2</t>
  </si>
  <si>
    <t>3+4</t>
  </si>
  <si>
    <t>5+6</t>
  </si>
  <si>
    <t>7+8</t>
  </si>
  <si>
    <t>9+10</t>
  </si>
  <si>
    <t>Nachtrag HtH 4-er Bewerb</t>
  </si>
  <si>
    <t>Planänderung durch Zurückziehen von 3 Mannschaften (Team H2, Trio H2A und Mixed-Trio MT2)</t>
  </si>
  <si>
    <t>eines Vereins. In H2 dadurch auch keine spielfreien Tage mehr. Bei Trio und Mixed-Trio</t>
  </si>
  <si>
    <t>wird jeweils 1 x ohne Gegner gespielt.</t>
  </si>
  <si>
    <t>ÖM Senioren Doppel SF + Finale verschoben (Termin noch offen)</t>
  </si>
  <si>
    <t>STM Doppel SF + Finale verschoben (Termin noch offen)</t>
  </si>
  <si>
    <t>BLM Jugend verschoben auf 12. + 13. Februar 2022</t>
  </si>
  <si>
    <t>Mannschaftsbewerbe (Team, Trio, Mixed Trio) werden umgestellt auf Covid-Bahnenplan.</t>
  </si>
  <si>
    <t>Dadurch spielen die H1 und H2 in der Cumberland an zwei Terminen (18:00 und 20:30)</t>
  </si>
  <si>
    <t>Weiters spielen die Teams je Mannschaft auf einer Doppelbahn, der Gegner auf der</t>
  </si>
  <si>
    <t>nächsten Doppelbahn.</t>
  </si>
  <si>
    <t>Diese Änderung gilt bis auf Widerruf !</t>
  </si>
  <si>
    <t>17:00 + 20:00</t>
  </si>
  <si>
    <t xml:space="preserve"> geplant Plus Bowling</t>
  </si>
  <si>
    <t xml:space="preserve"> geplant Wr.Neustadt</t>
  </si>
  <si>
    <t xml:space="preserve"> Plus Bowling</t>
  </si>
  <si>
    <t xml:space="preserve"> Bowlerspoint Innsbruck</t>
  </si>
  <si>
    <t xml:space="preserve"> Wr.Neustadt</t>
  </si>
  <si>
    <t xml:space="preserve"> Salzburg Oase</t>
  </si>
  <si>
    <t xml:space="preserve">           N E N N T A G E    Vereine an Landesverband</t>
  </si>
  <si>
    <t>ERSTMELDUNG LVWB an ÖSKB</t>
  </si>
  <si>
    <t>NENNTAG LVWB an ÖSKB</t>
  </si>
  <si>
    <t xml:space="preserve"> ÖM Senioren Doppel</t>
  </si>
  <si>
    <t>Nenntag BLM Jugend</t>
  </si>
  <si>
    <t>STM Doppel</t>
  </si>
  <si>
    <t>STM Einzel</t>
  </si>
  <si>
    <t>ÖM Mixed Doppel</t>
  </si>
  <si>
    <t>STM Trio</t>
  </si>
  <si>
    <t>STM Team</t>
  </si>
  <si>
    <t>ÖM Mixed Trio</t>
  </si>
  <si>
    <t>ÖM Senioren Einzel</t>
  </si>
  <si>
    <t>BLM Damen</t>
  </si>
  <si>
    <t>NENNTAG VEREINE an LVWB ÖM JUGEND</t>
  </si>
  <si>
    <t>ERSTMELDUNG LVWB an ÖSKB ÖM MIXED DOPPEL</t>
  </si>
  <si>
    <t>ERSTMELDUNG LVWB an ÖSKB ÖM JUGEND</t>
  </si>
  <si>
    <t>ERSTMELDUNG LVWB an ÖSKB BLM DAMEN</t>
  </si>
  <si>
    <t>NENNTAG LVWB an ÖSKB ÖM MIXED DOPPEL</t>
  </si>
  <si>
    <t>NENNTAG LVWB an ÖSKB BLM DAMEN</t>
  </si>
  <si>
    <t>4/6</t>
  </si>
  <si>
    <t>ESBC 2022</t>
  </si>
  <si>
    <t>Wr.Neustadt</t>
  </si>
  <si>
    <t xml:space="preserve"> 2/3</t>
  </si>
  <si>
    <t xml:space="preserve"> 4/6</t>
  </si>
  <si>
    <t>Plan komplett neu erstellt ab Anfang 2022.</t>
  </si>
  <si>
    <t>Grund: keine Bewerbe von 15.11.-Ende 2021, dadurch auch Verschiebung diverser ÖSKB-Bewerbe (ÖM und STM).</t>
  </si>
  <si>
    <t>DA1,H1</t>
  </si>
  <si>
    <t>9/11</t>
  </si>
  <si>
    <t>Strike &amp; Spare Weber-Style-Turnier</t>
  </si>
  <si>
    <t>DA1,H1A,H2A,H2B</t>
  </si>
  <si>
    <t>DA1,H1A,H1B,H2B</t>
  </si>
  <si>
    <t>H1A,H1B,H2A</t>
  </si>
  <si>
    <t>6/6/4</t>
  </si>
  <si>
    <t>7/7/5</t>
  </si>
  <si>
    <t>MT1,MT2</t>
  </si>
  <si>
    <t>Mixed Trio (WM, Quali ÖM)</t>
  </si>
  <si>
    <t>Mixed Trio ÖM 2022</t>
  </si>
  <si>
    <t>Salzburg Oase</t>
  </si>
  <si>
    <t>WLH,H2LL</t>
  </si>
  <si>
    <r>
      <t xml:space="preserve">Trio </t>
    </r>
    <r>
      <rPr>
        <sz val="16"/>
        <color rgb="FFC00000"/>
        <rFont val="Consolas"/>
        <family val="3"/>
      </rPr>
      <t>(spielfrei WLD: Sportunion BC Funk 1)</t>
    </r>
  </si>
  <si>
    <r>
      <t xml:space="preserve">Trio </t>
    </r>
    <r>
      <rPr>
        <sz val="16"/>
        <color rgb="FFC00000"/>
        <rFont val="Consolas"/>
        <family val="3"/>
      </rPr>
      <t>(spielfrei WLD: BC Stadlau)</t>
    </r>
  </si>
  <si>
    <r>
      <t xml:space="preserve">Trio </t>
    </r>
    <r>
      <rPr>
        <sz val="16"/>
        <color rgb="FFC00000"/>
        <rFont val="Consolas"/>
        <family val="3"/>
      </rPr>
      <t>(spielfrei WLD: BC Casino)</t>
    </r>
  </si>
  <si>
    <r>
      <t xml:space="preserve">Trio </t>
    </r>
    <r>
      <rPr>
        <sz val="16"/>
        <color rgb="FFC00000"/>
        <rFont val="Consolas"/>
        <family val="3"/>
      </rPr>
      <t>(spielfrei WLD: BC STP Strike Power)</t>
    </r>
  </si>
  <si>
    <r>
      <t xml:space="preserve">Trio </t>
    </r>
    <r>
      <rPr>
        <sz val="16"/>
        <color rgb="FFC00000"/>
        <rFont val="Consolas"/>
        <family val="3"/>
      </rPr>
      <t>(spielfrei WLD: Sportunion BC Funk 2)</t>
    </r>
  </si>
  <si>
    <t>11+12</t>
  </si>
  <si>
    <t>13+14</t>
  </si>
  <si>
    <t>2/3</t>
  </si>
  <si>
    <r>
      <t xml:space="preserve">Team </t>
    </r>
    <r>
      <rPr>
        <sz val="16"/>
        <color rgb="FFC00000"/>
        <rFont val="Consolas"/>
        <family val="3"/>
      </rPr>
      <t>(spielfrei WLD: BC Casino)</t>
    </r>
  </si>
  <si>
    <r>
      <t xml:space="preserve">Team </t>
    </r>
    <r>
      <rPr>
        <sz val="16"/>
        <color rgb="FFC00000"/>
        <rFont val="Consolas"/>
        <family val="3"/>
      </rPr>
      <t>(spielfrei WLD: KSV Wr.Netze/Unistahl)</t>
    </r>
  </si>
  <si>
    <t>4/5</t>
  </si>
  <si>
    <t>5/6</t>
  </si>
  <si>
    <t>6/8</t>
  </si>
  <si>
    <t>8/10</t>
  </si>
  <si>
    <r>
      <t xml:space="preserve">Team </t>
    </r>
    <r>
      <rPr>
        <sz val="16"/>
        <color rgb="FFC00000"/>
        <rFont val="Consolas"/>
        <family val="3"/>
      </rPr>
      <t>(spielfrei DA1: BC Tyrolia 2)</t>
    </r>
  </si>
  <si>
    <r>
      <t xml:space="preserve">Team </t>
    </r>
    <r>
      <rPr>
        <sz val="16"/>
        <color rgb="FFC00000"/>
        <rFont val="Consolas"/>
        <family val="3"/>
      </rPr>
      <t>(spielfrei DA1: BC Future - BTA)</t>
    </r>
  </si>
  <si>
    <t>CUP / BSA</t>
  </si>
  <si>
    <t>Wiener Meisterschaften Mixed</t>
  </si>
  <si>
    <t>Einzel STM 2022</t>
  </si>
  <si>
    <t>Doppel STM 2021</t>
  </si>
  <si>
    <t>Mixed ÖM 2022</t>
  </si>
  <si>
    <t>Wiener Meisterschaften Einzel</t>
  </si>
  <si>
    <t>Damen und Herren</t>
  </si>
  <si>
    <t>Wiener Meisterschaften Doppel</t>
  </si>
  <si>
    <t>Bundesländermeisterschaft Jugend</t>
  </si>
  <si>
    <t>Senioren Einzel ÖM 2022</t>
  </si>
  <si>
    <t>lt.ÖSKB</t>
  </si>
  <si>
    <t>Senioren Doppel ÖM 2021</t>
  </si>
  <si>
    <t>Herren B + A</t>
  </si>
  <si>
    <t>Herren C</t>
  </si>
  <si>
    <t>Damen A + B</t>
  </si>
  <si>
    <t>Damen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</si>
</sst>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  <numFmt numFmtId="169" formatCode="[$-C07]ddd\,dd/mm/yy"/>
  </numFmts>
  <fonts count="62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b/>
      <sz val="26"/>
      <color rgb="FFFF000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b/>
      <sz val="16"/>
      <color indexed="10"/>
      <name val="Consolas"/>
      <family val="3"/>
    </font>
    <font>
      <sz val="24"/>
      <color rgb="FFFF0000"/>
      <name val="Consolas"/>
      <family val="3"/>
    </font>
    <font>
      <b/>
      <sz val="20"/>
      <color rgb="FFFF0000"/>
      <name val="Consolas"/>
      <family val="3"/>
    </font>
    <font>
      <b/>
      <sz val="22"/>
      <color rgb="FFFF0000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sz val="16"/>
      <color rgb="FFC00000"/>
      <name val="Consolas"/>
      <family val="3"/>
    </font>
    <font>
      <sz val="24"/>
      <color rgb="FF3333FF"/>
      <name val="Consolas"/>
      <family val="3"/>
    </font>
    <font>
      <b/>
      <strike/>
      <sz val="16"/>
      <name val="Consolas"/>
      <family val="3"/>
    </font>
    <font>
      <strike/>
      <sz val="16"/>
      <name val="Consolas"/>
      <family val="3"/>
    </font>
    <font>
      <b/>
      <sz val="28"/>
      <color theme="1"/>
      <name val="Consolas"/>
      <family val="3"/>
    </font>
    <font>
      <b/>
      <sz val="28"/>
      <color indexed="8"/>
      <name val="Consolas"/>
      <family val="3"/>
    </font>
    <font>
      <b/>
      <sz val="16"/>
      <color indexed="8"/>
      <name val="Consolas"/>
      <family val="3"/>
    </font>
    <font>
      <b/>
      <sz val="24"/>
      <color rgb="FF00B050"/>
      <name val="Consolas"/>
      <family val="3"/>
    </font>
    <font>
      <b/>
      <sz val="24"/>
      <color rgb="FFFF66FF"/>
      <name val="Consolas"/>
      <family val="3"/>
    </font>
  </fonts>
  <fills count="2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165" fontId="4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21" fillId="3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" fillId="8" borderId="0" xfId="0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right" vertical="center"/>
    </xf>
    <xf numFmtId="164" fontId="3" fillId="8" borderId="0" xfId="0" applyNumberFormat="1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right" vertical="center"/>
    </xf>
    <xf numFmtId="164" fontId="3" fillId="9" borderId="0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horizontal="left" vertical="center"/>
    </xf>
    <xf numFmtId="164" fontId="16" fillId="4" borderId="0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164" fontId="16" fillId="7" borderId="0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textRotation="90"/>
    </xf>
    <xf numFmtId="0" fontId="28" fillId="12" borderId="1" xfId="0" applyFont="1" applyFill="1" applyBorder="1" applyAlignment="1">
      <alignment horizontal="center" textRotation="90"/>
    </xf>
    <xf numFmtId="0" fontId="28" fillId="13" borderId="1" xfId="0" applyFont="1" applyFill="1" applyBorder="1" applyAlignment="1">
      <alignment horizontal="center" textRotation="90"/>
    </xf>
    <xf numFmtId="0" fontId="28" fillId="14" borderId="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 textRotation="90"/>
    </xf>
    <xf numFmtId="0" fontId="28" fillId="6" borderId="1" xfId="0" applyFont="1" applyFill="1" applyBorder="1" applyAlignment="1">
      <alignment horizontal="center" textRotation="90"/>
    </xf>
    <xf numFmtId="0" fontId="28" fillId="16" borderId="1" xfId="0" applyFont="1" applyFill="1" applyBorder="1" applyAlignment="1">
      <alignment horizontal="center" textRotation="90"/>
    </xf>
    <xf numFmtId="0" fontId="28" fillId="17" borderId="1" xfId="0" applyFont="1" applyFill="1" applyBorder="1" applyAlignment="1">
      <alignment horizontal="center" textRotation="90"/>
    </xf>
    <xf numFmtId="0" fontId="41" fillId="0" borderId="0" xfId="0" applyFont="1" applyFill="1" applyBorder="1" applyAlignment="1">
      <alignment vertical="center"/>
    </xf>
    <xf numFmtId="0" fontId="28" fillId="18" borderId="1" xfId="0" applyFont="1" applyFill="1" applyBorder="1" applyAlignment="1">
      <alignment horizontal="center" textRotation="90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6" fillId="21" borderId="0" xfId="0" applyFont="1" applyFill="1" applyBorder="1" applyAlignment="1">
      <alignment vertical="center"/>
    </xf>
    <xf numFmtId="0" fontId="16" fillId="21" borderId="0" xfId="0" applyFont="1" applyFill="1" applyBorder="1" applyAlignment="1">
      <alignment horizontal="left" vertical="center"/>
    </xf>
    <xf numFmtId="0" fontId="3" fillId="21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24" fillId="11" borderId="2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30" fillId="0" borderId="0" xfId="0" applyFont="1" applyFill="1" applyBorder="1" applyAlignment="1"/>
    <xf numFmtId="0" fontId="26" fillId="0" borderId="2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8" fillId="0" borderId="2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0" fontId="22" fillId="0" borderId="0" xfId="0" applyFont="1" applyFill="1" applyBorder="1" applyAlignment="1"/>
    <xf numFmtId="0" fontId="2" fillId="0" borderId="0" xfId="0" applyFont="1" applyBorder="1" applyAlignment="1"/>
    <xf numFmtId="0" fontId="30" fillId="0" borderId="0" xfId="0" applyFont="1" applyBorder="1" applyAlignment="1"/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0" xfId="0" applyAlignment="1"/>
    <xf numFmtId="0" fontId="43" fillId="0" borderId="0" xfId="0" applyFont="1" applyBorder="1" applyAlignment="1">
      <alignment horizontal="left"/>
    </xf>
    <xf numFmtId="165" fontId="36" fillId="0" borderId="0" xfId="0" applyNumberFormat="1" applyFont="1" applyBorder="1" applyAlignment="1">
      <alignment horizontal="right"/>
    </xf>
    <xf numFmtId="166" fontId="28" fillId="7" borderId="1" xfId="0" applyNumberFormat="1" applyFont="1" applyFill="1" applyBorder="1" applyAlignment="1">
      <alignment horizontal="left" vertical="center"/>
    </xf>
    <xf numFmtId="168" fontId="27" fillId="7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49" fontId="22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39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27" fillId="18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7" fillId="15" borderId="1" xfId="0" applyFont="1" applyFill="1" applyBorder="1" applyAlignment="1">
      <alignment horizontal="center" vertical="center"/>
    </xf>
    <xf numFmtId="167" fontId="27" fillId="7" borderId="1" xfId="0" applyNumberFormat="1" applyFont="1" applyFill="1" applyBorder="1" applyAlignment="1">
      <alignment horizontal="center" vertical="center"/>
    </xf>
    <xf numFmtId="0" fontId="27" fillId="20" borderId="1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4" fontId="14" fillId="5" borderId="0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6" fontId="7" fillId="7" borderId="1" xfId="0" applyNumberFormat="1" applyFont="1" applyFill="1" applyBorder="1" applyAlignment="1">
      <alignment horizontal="left" vertical="center"/>
    </xf>
    <xf numFmtId="168" fontId="13" fillId="7" borderId="1" xfId="0" applyNumberFormat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34" fillId="5" borderId="13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5" fontId="27" fillId="0" borderId="7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65" fontId="27" fillId="0" borderId="7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65" fontId="27" fillId="5" borderId="7" xfId="0" applyNumberFormat="1" applyFont="1" applyFill="1" applyBorder="1" applyAlignment="1">
      <alignment horizontal="right" vertical="center"/>
    </xf>
    <xf numFmtId="0" fontId="34" fillId="5" borderId="0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27" fillId="5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165" fontId="27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textRotation="90"/>
    </xf>
    <xf numFmtId="0" fontId="47" fillId="5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29" fillId="7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20" fontId="7" fillId="7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49" fontId="27" fillId="7" borderId="1" xfId="0" applyNumberFormat="1" applyFont="1" applyFill="1" applyBorder="1" applyAlignment="1">
      <alignment vertical="center"/>
    </xf>
    <xf numFmtId="0" fontId="34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 applyProtection="1">
      <alignment vertical="center" shrinkToFit="1"/>
      <protection locked="0"/>
    </xf>
    <xf numFmtId="49" fontId="28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51" fillId="7" borderId="1" xfId="0" applyFont="1" applyFill="1" applyBorder="1" applyAlignment="1">
      <alignment vertical="center"/>
    </xf>
    <xf numFmtId="166" fontId="51" fillId="7" borderId="1" xfId="0" applyNumberFormat="1" applyFont="1" applyFill="1" applyBorder="1" applyAlignment="1">
      <alignment horizontal="left" vertical="center"/>
    </xf>
    <xf numFmtId="168" fontId="52" fillId="7" borderId="1" xfId="0" applyNumberFormat="1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left" vertical="center"/>
    </xf>
    <xf numFmtId="165" fontId="52" fillId="7" borderId="12" xfId="0" applyNumberFormat="1" applyFont="1" applyFill="1" applyBorder="1" applyAlignment="1">
      <alignment horizontal="right" vertical="center"/>
    </xf>
    <xf numFmtId="166" fontId="51" fillId="6" borderId="1" xfId="0" applyNumberFormat="1" applyFont="1" applyFill="1" applyBorder="1" applyAlignment="1">
      <alignment horizontal="left" vertical="center"/>
    </xf>
    <xf numFmtId="168" fontId="52" fillId="6" borderId="1" xfId="0" applyNumberFormat="1" applyFont="1" applyFill="1" applyBorder="1" applyAlignment="1">
      <alignment horizontal="right" vertical="center"/>
    </xf>
    <xf numFmtId="166" fontId="51" fillId="19" borderId="1" xfId="0" applyNumberFormat="1" applyFont="1" applyFill="1" applyBorder="1" applyAlignment="1">
      <alignment horizontal="left" vertical="center"/>
    </xf>
    <xf numFmtId="168" fontId="52" fillId="19" borderId="1" xfId="0" applyNumberFormat="1" applyFont="1" applyFill="1" applyBorder="1" applyAlignment="1">
      <alignment horizontal="right" vertical="center"/>
    </xf>
    <xf numFmtId="0" fontId="28" fillId="0" borderId="1" xfId="1" applyFont="1" applyFill="1" applyBorder="1" applyAlignment="1">
      <alignment vertical="center"/>
    </xf>
    <xf numFmtId="0" fontId="27" fillId="0" borderId="1" xfId="1" applyFont="1" applyFill="1" applyBorder="1" applyAlignment="1">
      <alignment vertical="center"/>
    </xf>
    <xf numFmtId="0" fontId="28" fillId="0" borderId="1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167" fontId="27" fillId="7" borderId="1" xfId="1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167" fontId="27" fillId="0" borderId="1" xfId="1" applyNumberFormat="1" applyFont="1" applyFill="1" applyBorder="1" applyAlignment="1">
      <alignment horizontal="center" vertical="center"/>
    </xf>
    <xf numFmtId="166" fontId="28" fillId="19" borderId="1" xfId="0" applyNumberFormat="1" applyFont="1" applyFill="1" applyBorder="1" applyAlignment="1">
      <alignment horizontal="left" vertical="center"/>
    </xf>
    <xf numFmtId="168" fontId="27" fillId="19" borderId="1" xfId="0" applyNumberFormat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0" fontId="27" fillId="7" borderId="1" xfId="1" applyNumberFormat="1" applyFont="1" applyFill="1" applyBorder="1" applyAlignment="1">
      <alignment horizontal="center" vertical="center"/>
    </xf>
    <xf numFmtId="0" fontId="27" fillId="13" borderId="1" xfId="1" applyFont="1" applyFill="1" applyBorder="1" applyAlignment="1">
      <alignment horizontal="center" vertical="center"/>
    </xf>
    <xf numFmtId="0" fontId="27" fillId="17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44" fillId="6" borderId="1" xfId="0" applyFont="1" applyFill="1" applyBorder="1" applyAlignment="1">
      <alignment horizontal="center" vertical="center"/>
    </xf>
    <xf numFmtId="166" fontId="51" fillId="23" borderId="1" xfId="0" applyNumberFormat="1" applyFont="1" applyFill="1" applyBorder="1" applyAlignment="1">
      <alignment horizontal="left" vertical="center"/>
    </xf>
    <xf numFmtId="168" fontId="52" fillId="23" borderId="1" xfId="0" applyNumberFormat="1" applyFont="1" applyFill="1" applyBorder="1" applyAlignment="1">
      <alignment horizontal="right" vertical="center"/>
    </xf>
    <xf numFmtId="0" fontId="28" fillId="23" borderId="1" xfId="0" applyFont="1" applyFill="1" applyBorder="1" applyAlignment="1">
      <alignment vertical="center"/>
    </xf>
    <xf numFmtId="0" fontId="27" fillId="23" borderId="1" xfId="0" applyFont="1" applyFill="1" applyBorder="1" applyAlignment="1">
      <alignment vertical="center"/>
    </xf>
    <xf numFmtId="0" fontId="27" fillId="23" borderId="1" xfId="0" applyFont="1" applyFill="1" applyBorder="1" applyAlignment="1">
      <alignment horizontal="center" vertical="center"/>
    </xf>
    <xf numFmtId="166" fontId="28" fillId="23" borderId="1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6" fontId="51" fillId="0" borderId="1" xfId="0" applyNumberFormat="1" applyFont="1" applyFill="1" applyBorder="1" applyAlignment="1">
      <alignment horizontal="left" vertical="center"/>
    </xf>
    <xf numFmtId="168" fontId="52" fillId="0" borderId="1" xfId="0" applyNumberFormat="1" applyFont="1" applyFill="1" applyBorder="1" applyAlignment="1">
      <alignment horizontal="right" vertical="center"/>
    </xf>
    <xf numFmtId="0" fontId="28" fillId="24" borderId="1" xfId="0" applyFont="1" applyFill="1" applyBorder="1" applyAlignment="1">
      <alignment horizontal="center" textRotation="90"/>
    </xf>
    <xf numFmtId="0" fontId="27" fillId="24" borderId="1" xfId="0" applyFont="1" applyFill="1" applyBorder="1" applyAlignment="1">
      <alignment horizontal="center" vertical="center"/>
    </xf>
    <xf numFmtId="0" fontId="27" fillId="24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166" fontId="23" fillId="7" borderId="1" xfId="0" applyNumberFormat="1" applyFont="1" applyFill="1" applyBorder="1" applyAlignment="1">
      <alignment horizontal="left" vertical="center"/>
    </xf>
    <xf numFmtId="166" fontId="28" fillId="0" borderId="1" xfId="0" applyNumberFormat="1" applyFont="1" applyFill="1" applyBorder="1" applyAlignment="1">
      <alignment horizontal="left" vertical="center"/>
    </xf>
    <xf numFmtId="168" fontId="27" fillId="0" borderId="1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27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34" fillId="5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168" fontId="27" fillId="7" borderId="0" xfId="0" applyNumberFormat="1" applyFont="1" applyFill="1" applyAlignment="1">
      <alignment horizontal="right" vertical="center"/>
    </xf>
    <xf numFmtId="165" fontId="27" fillId="0" borderId="0" xfId="0" applyNumberFormat="1" applyFont="1" applyAlignment="1">
      <alignment horizontal="right"/>
    </xf>
    <xf numFmtId="0" fontId="27" fillId="0" borderId="0" xfId="0" applyFont="1"/>
    <xf numFmtId="168" fontId="27" fillId="7" borderId="0" xfId="0" applyNumberFormat="1" applyFont="1" applyFill="1" applyAlignment="1">
      <alignment horizontal="center" vertical="center"/>
    </xf>
    <xf numFmtId="16" fontId="6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left" vertical="center"/>
    </xf>
    <xf numFmtId="168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center" textRotation="90"/>
    </xf>
    <xf numFmtId="0" fontId="27" fillId="14" borderId="1" xfId="0" applyFont="1" applyFill="1" applyBorder="1" applyAlignment="1">
      <alignment horizontal="center" vertical="center"/>
    </xf>
    <xf numFmtId="0" fontId="55" fillId="0" borderId="1" xfId="1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64" fontId="4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59" fillId="6" borderId="1" xfId="0" applyFont="1" applyFill="1" applyBorder="1" applyAlignment="1">
      <alignment vertical="center"/>
    </xf>
    <xf numFmtId="166" fontId="28" fillId="6" borderId="1" xfId="0" applyNumberFormat="1" applyFont="1" applyFill="1" applyBorder="1" applyAlignment="1">
      <alignment horizontal="left" vertical="center"/>
    </xf>
    <xf numFmtId="168" fontId="27" fillId="6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6" fontId="51" fillId="25" borderId="1" xfId="0" applyNumberFormat="1" applyFont="1" applyFill="1" applyBorder="1" applyAlignment="1">
      <alignment horizontal="left" vertical="center"/>
    </xf>
    <xf numFmtId="168" fontId="52" fillId="25" borderId="1" xfId="0" applyNumberFormat="1" applyFont="1" applyFill="1" applyBorder="1" applyAlignment="1">
      <alignment horizontal="right" vertical="center"/>
    </xf>
    <xf numFmtId="0" fontId="28" fillId="25" borderId="1" xfId="0" applyFont="1" applyFill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vertical="center"/>
    </xf>
    <xf numFmtId="0" fontId="28" fillId="23" borderId="1" xfId="0" applyFont="1" applyFill="1" applyBorder="1" applyAlignment="1">
      <alignment horizontal="left" vertical="center"/>
    </xf>
    <xf numFmtId="0" fontId="28" fillId="23" borderId="1" xfId="0" applyFont="1" applyFill="1" applyBorder="1" applyAlignment="1">
      <alignment horizontal="center" textRotation="90"/>
    </xf>
    <xf numFmtId="166" fontId="7" fillId="7" borderId="15" xfId="0" applyNumberFormat="1" applyFont="1" applyFill="1" applyBorder="1" applyAlignment="1">
      <alignment horizontal="left" vertical="center"/>
    </xf>
    <xf numFmtId="168" fontId="13" fillId="7" borderId="15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vertical="center"/>
    </xf>
    <xf numFmtId="0" fontId="27" fillId="7" borderId="15" xfId="0" applyFont="1" applyFill="1" applyBorder="1" applyAlignment="1">
      <alignment vertical="center"/>
    </xf>
    <xf numFmtId="49" fontId="27" fillId="7" borderId="15" xfId="0" applyNumberFormat="1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167" fontId="27" fillId="7" borderId="15" xfId="0" applyNumberFormat="1" applyFont="1" applyFill="1" applyBorder="1" applyAlignment="1">
      <alignment horizontal="center" vertical="center"/>
    </xf>
    <xf numFmtId="166" fontId="51" fillId="7" borderId="14" xfId="0" applyNumberFormat="1" applyFont="1" applyFill="1" applyBorder="1" applyAlignment="1">
      <alignment horizontal="left" vertical="center"/>
    </xf>
    <xf numFmtId="168" fontId="52" fillId="7" borderId="14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vertical="center"/>
    </xf>
    <xf numFmtId="0" fontId="27" fillId="7" borderId="14" xfId="0" applyFont="1" applyFill="1" applyBorder="1" applyAlignment="1">
      <alignment vertical="center"/>
    </xf>
    <xf numFmtId="49" fontId="27" fillId="7" borderId="14" xfId="0" applyNumberFormat="1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167" fontId="27" fillId="7" borderId="14" xfId="0" applyNumberFormat="1" applyFont="1" applyFill="1" applyBorder="1" applyAlignment="1">
      <alignment horizontal="center" vertical="center"/>
    </xf>
    <xf numFmtId="169" fontId="60" fillId="0" borderId="0" xfId="0" applyNumberFormat="1" applyFont="1" applyFill="1" applyBorder="1" applyAlignment="1">
      <alignment vertical="center"/>
    </xf>
    <xf numFmtId="169" fontId="61" fillId="0" borderId="0" xfId="0" applyNumberFormat="1" applyFont="1" applyFill="1" applyBorder="1" applyAlignment="1">
      <alignment horizontal="left" vertical="center"/>
    </xf>
    <xf numFmtId="0" fontId="25" fillId="10" borderId="3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65" fontId="57" fillId="6" borderId="0" xfId="0" applyNumberFormat="1" applyFont="1" applyFill="1" applyBorder="1" applyAlignment="1">
      <alignment horizontal="left" vertical="center"/>
    </xf>
    <xf numFmtId="164" fontId="58" fillId="17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8" fillId="14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FF66FF"/>
      <color rgb="FFFF99FF"/>
      <color rgb="FF99FF99"/>
      <color rgb="FF00CC00"/>
      <color rgb="FFFFFF00"/>
      <color rgb="FF99FFCC"/>
      <color rgb="FFFFCCFF"/>
      <color rgb="FF9966FF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1349374</xdr:colOff>
      <xdr:row>422</xdr:row>
      <xdr:rowOff>304799</xdr:rowOff>
    </xdr:from>
    <xdr:to>
      <xdr:col>19</xdr:col>
      <xdr:colOff>47625</xdr:colOff>
      <xdr:row>426</xdr:row>
      <xdr:rowOff>174624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 flipV="1">
          <a:off x="2143124" y="114477799"/>
          <a:ext cx="15748001" cy="1187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Reservierungen für div. Quali + RL-Bewerbe + Senioren sind vorläufig,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Die definitive Bestellung ist erst nach dem jeweiligen Nennschluss möglich, weil erst dann abhängig von Nennungsanzahl, Altersgruppen bei Senioren und sinngemäß die Hallen und Termine fixiert werden können.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Auch mehrere Termine an einzelnen Spieltagen in einzelnen Hallen (Bahnenpflege) sind möglich bzw. vorgesehen.</a:t>
          </a:r>
        </a:p>
      </xdr:txBody>
    </xdr:sp>
    <xdr:clientData/>
  </xdr:two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380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401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351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397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377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34011682-441E-4CC1-AC81-5B2AEACBB115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87A03A87-4D38-4E4A-A1BF-930474E0F63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8AE82CD-9283-4E29-8242-2DC09246984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D5C060D1-773D-42B4-B713-E567AA1E392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3062769F-BF08-4828-A22B-1E7AD8615D82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599ACBB3-BE25-406B-9E7A-9AAE9F4DFDAB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34C13CD5-8EB3-4A5E-AEA8-D53E18660168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5769C850-067D-4CD3-BD72-7745BD1443C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09DBC46E-4F77-4C6B-8C3E-6ED637F66EAD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B428A22B-FAD3-45EB-971D-71C7CF75BFDE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C0777EE7-713F-4423-96DA-7A75EE3A6EC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D23B523-433B-4A39-997C-ED477CFF294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51D7096B-418F-4CDA-821A-BABAB99F2FC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1B8B4E5F-C73A-4231-A620-014F24ABAC12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E0A83143-51C4-44E0-BADA-607D6747E161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80AFAB39-CEFF-4FA2-97DA-B0856D4AE11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20B10838-D40E-4972-AC86-2AB102F32DBD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1791AFA0-D664-4586-B6EB-7E0FC80A727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F8CF6C75-F33B-4554-9BDA-C237C2FCAB55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B624487C-F2DA-4EE2-8535-B6627EA5F5D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B3F7B7C5-D56E-4FA8-95BC-2A8F7D12EA8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6FB6E1FD-DEFE-4FC8-A1D8-D8F356DCA9AE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13C9D789-0940-4491-B0BE-32B2EB3E830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5C1071A1-B981-4C01-A78F-D7B04700F84D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2A99FB12-A9C9-49E9-A98B-81D28F42C788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BCB42C19-BFA7-476D-A0EB-BC3AC953D1D3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1F1584B0-554C-4B03-8DCF-032C4557A39A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94D16277-D354-4C4C-9D8B-7C84152B9FC4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9579BCB2-62E7-4962-9451-BDA0504A6BF1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AB753B9F-0C12-46E0-BC52-FB0D3C0DD166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48A32A23-746B-47EC-9C9C-F34AB315C294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90C36409-DCB3-45D3-BE3C-9F2238A7F1D9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BFCEBB0A-F85B-4A8B-95C6-A16DA2E7561B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33BE18D6-CE5B-4B10-87DF-8BA3F3A9565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1F45C113-696E-4577-BE2F-F585F62E6466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891FB413-766D-42D0-AA0F-D917D09F9555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AFDBC776-38E3-4BB5-88B7-FB523763D28E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469B0429-B8E2-4E4C-BE38-062B6C5E09F3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7B90A549-0712-45DB-86D5-AA51B35B735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5C0E2049-9946-4161-8275-B2D08006F43A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D68C4A3C-71F7-4F01-8C0E-559B39B1BB03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66C89BD9-05AC-403C-86FE-9CC7FB0C50C1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BA143E2D-18F4-4EA4-B0E9-247EC04FDF4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7E30E75C-AA9A-44E0-A6D9-AC6F2BC35824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8F9E162E-816C-43A0-A73B-106EC431463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4CCBD6BA-7E46-4AF6-AA6F-66A3967D004F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58D7D33A-D3BE-4469-A0C7-D7A4753A355E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F43859AB-672A-4E29-B690-1A47A8AB6DE8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7DECD031-1937-4DB2-BAF9-870756A7F429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84E85DE5-0B0F-4F11-86CA-BB189095B82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9425B543-404B-4FCA-B8BA-09920E2F3F7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21D0FF20-DD19-45B4-9629-86EC07236B8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836995C2-E223-493E-BEFE-DBBE9B125061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3C61A890-0FD7-4396-AC32-D864CD38C5DA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BB4C9276-4F78-4E75-8F96-E951A26E39F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D783B0CC-3287-491C-A254-CF4CF1C573B3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A0A09A24-2CFF-4A13-982C-4C7AC25BCCCE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B6CCBB2F-22AB-4270-A432-FBF301F9461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FB54B6EB-62B7-478A-9141-995DB55E9E2F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4156EA9C-7733-4E2C-82D0-CA91122A1714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B30150C5-F028-4E11-BC31-98CE757081D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3C5EDF76-45DF-46A7-BFE1-88B24CA678DC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F68F8D7E-E165-4868-B0C9-9733DEE58F9A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4A5F1EA3-58FE-4556-90A2-9C36CE1347D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BC4D9026-0D2F-434E-A045-A187D898837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40015BCC-6214-4420-85E9-C554573CAD4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F4F8A0F5-501D-414F-925D-B2A209E00F89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A684FAD6-884B-44D4-B466-17ABB72415C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7F3161DD-C52A-4716-A8BA-3A6145912E2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AEC7D5B4-A063-4DCD-94AB-135758C3E32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8D732012-3E8D-4CF0-8691-BD23D73D07B5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EFC862D5-9CED-4129-8D58-3ADCE12CE54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9640BC0C-DB78-46F7-86C8-58DAC983612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1CDF9A57-512B-4202-9F5C-9B37708B4D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400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204ED82C-C56C-4E7E-8E18-56B88902C20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3C72359E-C83C-446A-9BE7-078F6D12408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779243D8-CD1B-4169-A8A0-16C4CDDC943D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53D3529D-580D-4BB0-9749-836F8982188F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id="{0B8A44B6-F0E4-48EA-A780-1CBE52FC209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id="{965A02F1-ACD5-4DED-B554-CFD3FAC10933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E13F1A9-63FA-4DC7-A8EA-A4921F76DDB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D956391A-BECC-4D09-BFE9-DE2B993971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5E6CB879-805F-43A2-9B5E-E4D368206A1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7024264C-DD34-4B89-84B9-31E38C91616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399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2971FAC7-4568-4A4F-858F-0B2E2A811F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17854353-450D-40CA-823A-FE0FA1A9520F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4C3EFFB-15D8-47B4-A0BC-168738F2EA7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EA714B4A-CE17-4451-B75C-3BB3B7D45F8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B005DC22-82E0-4192-8719-DFE13E08E50C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E5CDCFBE-AF9C-4E2C-AC71-474AC963BC5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42B20071-4250-4384-832C-9ED89C59141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5D6EE35D-C9AF-4C73-8599-5918461E5FB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43110499-729C-461A-BB40-C362A648EAE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09BE8E2F-B81D-4D50-AC2E-62F77A90B072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727FCBD6-3CDA-4FF3-ADAF-95E6E782F46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1244334C-7F82-450B-AA01-37826A02EE69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A4A25FBD-F4B3-4A6F-9A2A-68D55D51B82A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1383783A-90B0-4F7F-B08E-C5C430EF78D8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451A16AB-DCB7-4EDF-B63E-FF0E293F937D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C27A0B2E-B1F7-43BA-9EBA-130D7ED28500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CB699918-C235-4880-A4FA-17FD65F59E08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EE1006DE-93A3-407D-8DEB-77B5C2F33B37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CBE06B01-85B7-4AC2-8816-F8B3EFB615B9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7D65A487-9C07-488F-8796-26B4E5E0D651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1C2DA1FA-3909-4601-986C-1AB9EC839D20}"/>
            </a:ext>
          </a:extLst>
        </xdr:cNvPr>
        <xdr:cNvSpPr txBox="1"/>
      </xdr:nvSpPr>
      <xdr:spPr>
        <a:xfrm>
          <a:off x="7556500" y="120214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596968D4-04F9-4823-9A33-7C720B861D1C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A87424A7-CB4E-4E72-AA56-F1849EA9E717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02FA1E18-0E05-42FF-B222-DCD5A49F251A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502026E8-B325-4979-88A8-27C8DF59C599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id="{F07F8E81-4FDF-4C1D-97B6-62554D1178A7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id="{2A45C79B-912D-4D29-B951-3DFC67B502EF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id="{3D4151C9-6242-4350-98CA-7983BBA23F05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C1CD2D9D-2E49-4A95-A0C2-26D1FB481C30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EF42071D-1CBE-4020-BCA8-B3B29D8FBF3D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6E947F35-E8F0-4264-B42C-71E6A38E0D88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96BC6933-C896-487F-9FBB-BC680220EA92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59D6BD0E-4BBD-489F-B6A3-D7165E23D340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8F4E69BC-F1B1-476E-BFCE-B7A54C651802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1" name="Textfeld 390">
          <a:extLst>
            <a:ext uri="{FF2B5EF4-FFF2-40B4-BE49-F238E27FC236}">
              <a16:creationId xmlns:a16="http://schemas.microsoft.com/office/drawing/2014/main" id="{FE0CD9A5-1288-4EC2-A816-2931C2DBC119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2" name="Textfeld 391">
          <a:extLst>
            <a:ext uri="{FF2B5EF4-FFF2-40B4-BE49-F238E27FC236}">
              <a16:creationId xmlns:a16="http://schemas.microsoft.com/office/drawing/2014/main" id="{20E860D8-B4A7-4D97-91D7-C2FF4A741EB6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F798FA0-2C4C-414A-9BEF-F8DFD6E71BDD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0F18F783-AE98-4633-B2F2-46BF53AEE53B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9570E697-5F92-4606-9E24-55F32CEE2537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B3892A33-E0C0-43DE-B55E-DCA3F38646B0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404</xdr:row>
      <xdr:rowOff>0</xdr:rowOff>
    </xdr:from>
    <xdr:ext cx="184731" cy="264560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7E6CB8FC-A140-4ABD-98C2-F1314B765243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CA46EFC1-43F4-4738-995C-90A8F87D7776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C9E07B6C-44EC-43CC-BA76-6D2F6CF66ACC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FE40312F-03A8-4167-BD63-2EF59ACEA5B0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438ED3CC-C543-4233-A31C-C8CB31B16884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49A8A261-B2A6-434B-B6EC-63DF30C28406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135514E6-638A-49FC-8E74-3A886D2BB79A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572DA73C-8CC8-4442-B5CA-25685C64F62F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E67E1A21-6AD1-419E-A5B7-902ADC470C89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2C5AA0BE-31E0-40C8-9E9F-2E9F82302479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405</xdr:row>
      <xdr:rowOff>0</xdr:rowOff>
    </xdr:from>
    <xdr:ext cx="184731" cy="264560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356CF81B-266B-42E1-8B78-34E9A01B20BC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2A3684AC-B3DC-448D-A5C8-927C617DA6A6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FFA0E06D-5154-47BD-A2FB-4BD8A4D675E0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180416AE-A9B6-498A-8E32-6494A9E524B1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CE64CBEC-F3BD-4188-9199-56E1FC257905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B816CA85-52B7-4FA5-80A4-AF124EA50704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7654D81C-97B4-4CEC-981A-501110158041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69E77B58-0005-4AE7-B008-CBF5EF54DD28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2E12BC35-4C25-426E-949B-C9C1088AE2F4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DA4C5AA3-467A-4C6F-AE5F-46C6B181DB42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406</xdr:row>
      <xdr:rowOff>0</xdr:rowOff>
    </xdr:from>
    <xdr:ext cx="184731" cy="264560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B3D3D64F-535B-4A92-8539-0A216460D3F3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083D1BE5-08AE-410C-949F-A8517C0C7B1D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52A24A0E-70A8-4E0C-AF12-D925F4E45D5A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E3B75E98-9598-4B3B-8123-2E7D41982AC3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319AB767-FB2A-4766-AC9C-FB8B5C7788D2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2" name="Textfeld 421">
          <a:extLst>
            <a:ext uri="{FF2B5EF4-FFF2-40B4-BE49-F238E27FC236}">
              <a16:creationId xmlns:a16="http://schemas.microsoft.com/office/drawing/2014/main" id="{5C3A5097-BAA4-47CB-8717-ECB5C043C67C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CCAAD8B3-A86D-4536-952D-A412E0CE1A8F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8A382871-CFCD-43A8-9B53-E2D1825B5BEE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B909A7C5-E82B-4C91-ABA3-FD6713660D0C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31CE7B2D-C343-46CD-ADCD-E52DB9DF3AF5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407</xdr:row>
      <xdr:rowOff>0</xdr:rowOff>
    </xdr:from>
    <xdr:ext cx="184731" cy="264560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C3F982E6-F5DD-40C4-82CE-08ED1F28A774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B1992A28-6433-4CB0-A359-D5A26E439DFE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F76AF5A9-E516-4A18-8F12-C4A6128F4001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5B43924D-2F4E-4175-823B-61E506CD8CA0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1" name="Textfeld 430">
          <a:extLst>
            <a:ext uri="{FF2B5EF4-FFF2-40B4-BE49-F238E27FC236}">
              <a16:creationId xmlns:a16="http://schemas.microsoft.com/office/drawing/2014/main" id="{E110C5FC-8F59-417C-8721-2A45D14ACEC6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9A0D2307-A00D-43ED-BAD5-D8706ABF983A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95374E67-CDAF-471F-BD7E-1ABC7DD618E2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06E83213-35BA-4C35-AF9A-7C1567180CAC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E395BA83-48D3-47DC-8F60-98D702B5B874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2417A781-9009-4229-AC8B-5D972E46913A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408</xdr:row>
      <xdr:rowOff>0</xdr:rowOff>
    </xdr:from>
    <xdr:ext cx="184731" cy="264560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2166404A-D408-4E93-AEEC-AC3B7A695787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24888BF9-A99A-4BDE-AADD-6AC0A27BBEAA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1C6EAD43-2830-4A30-9BC2-CD822493C704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2D7744D6-41CF-4B7F-A038-D4430B29C467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367A5CCC-4F17-422D-8E08-5FB9212BE1B8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FDB04FC5-1B1D-4984-AD22-FB0D33F630BC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96EB3873-A5D4-4C0C-B71F-ED4926386110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A71A4BA2-3311-4EAD-835B-B2F279CA74F2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2579AABD-DAC8-470D-B00B-754DFA703653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068860CF-9DFF-4ACB-96F8-DA28D9440958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84731" cy="264560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D3CCCD9B-1F36-4396-89BD-13E3CCD5BA17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094C9F04-4826-4E85-9C3E-AD2AD3CEC7EC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A71C7477-6749-4F9C-BFE8-A538BA1A93CD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B627CC3C-AE77-4DAD-AEAA-2D6FE59FE47C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E86499B7-0848-48EB-B7F2-D222B4F0D01E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01C2F4AC-13D0-4239-99E4-7E999E7444B0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B0ECFE02-29B2-442A-AAD7-D0FCF5D87074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433AB6BA-6CBA-4001-8FC0-1181C4282295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8A2E053A-40BD-4E66-969C-6AFDB4D51471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8E86B2FD-30E4-488C-A99D-E41A36407E8E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410</xdr:row>
      <xdr:rowOff>0</xdr:rowOff>
    </xdr:from>
    <xdr:ext cx="184731" cy="264560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D56D099F-E042-4EFE-8AF3-FD55A2F5D445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3AE2E239-A490-4888-B419-E790408BD307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7454CBEE-80D9-422A-9C99-9C75C14C76C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934FC092-AE02-4B2C-AF70-55FE3095FCBE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50E698EC-BB01-4DF7-B7E7-0D24558FFD4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3DCBBDAF-4D6C-4ADD-944C-6BE8DB124FE2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AEF21186-54EC-41FF-AE1F-886569C864D9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4B6852CB-599C-4971-B856-720267E3156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15A2E04B-04E9-4B91-80E0-F125B5F0A0BD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A8CB6EF8-818F-49A0-A576-92FA872F79AD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69249D01-253C-4F76-8AAE-D2E8DFE12EB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B27ACF9D-E7CF-4A59-B5CF-B8B75CB13B82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CEF353B3-12E0-4563-A4CF-2F3013E25E5A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61B16585-870B-4757-AE57-C56FDE160ADB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89575AAF-61F6-43D4-B9D3-82151D2411B4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8A8201E2-DC65-4233-89C5-3C9A9867EC8E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D9355628-44D5-470B-B4D9-553403993353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148E9944-3EB1-4643-956C-708C30570257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8F741E35-2257-4936-AE15-28EB4D198803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BB096CFF-4497-4253-8D13-2ADF4C0CDBDA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A73CD7F0-3198-4F0D-AA66-C2294D66A723}"/>
            </a:ext>
          </a:extLst>
        </xdr:cNvPr>
        <xdr:cNvSpPr txBox="1"/>
      </xdr:nvSpPr>
      <xdr:spPr>
        <a:xfrm>
          <a:off x="7556500" y="12083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8156FF73-2D6A-4B00-B0A2-E5610DE21758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2F71016C-27F8-4F7B-839C-F1DCAC3DBF6D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BF7B4920-0B0E-4D8E-A396-57ED67E15956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55FA2225-595A-4AFB-94F5-5ABBBC7D3AA7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7D5EEE66-348D-4564-A195-E4A16BCDC846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1BA498FD-581C-48AB-B27C-7EA490D76F0F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2F243F57-2108-4351-A4C9-D29EC6EA52F1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9920518D-9DA7-4C60-B15F-D4759BF9C5AE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BF340F31-03D8-4BA0-98CD-F4B3FA65708B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413</xdr:row>
      <xdr:rowOff>0</xdr:rowOff>
    </xdr:from>
    <xdr:ext cx="184731" cy="264560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69992435-F40E-4C11-A4A4-10E7CE5A91E4}"/>
            </a:ext>
          </a:extLst>
        </xdr:cNvPr>
        <xdr:cNvSpPr txBox="1"/>
      </xdr:nvSpPr>
      <xdr:spPr>
        <a:xfrm>
          <a:off x="7556500" y="12113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F97EE054-DA89-465D-89EF-0F772DDA56A0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C3EAEA13-B82A-46EA-BCDB-D69A14014179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C95BC1D8-AC48-4DB0-89FC-F0A50F5118DA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069AB15A-83DE-4367-B5DF-7846D659F4FD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A14E061B-A581-4B6F-9BB2-A227A5CB37F3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5DB5A4E8-96CF-464B-9C59-C20D694EAFAC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E4403AFE-CD56-4536-8BB0-CE3E0C74C8EF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6FF03AEC-74D6-442D-A934-BDEB58B66FF5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B10090AE-DF94-46EC-9D9E-FB331BBBB745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414</xdr:row>
      <xdr:rowOff>0</xdr:rowOff>
    </xdr:from>
    <xdr:ext cx="184731" cy="264560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2B90B422-3F99-4E1C-8BBC-63464EE66A19}"/>
            </a:ext>
          </a:extLst>
        </xdr:cNvPr>
        <xdr:cNvSpPr txBox="1"/>
      </xdr:nvSpPr>
      <xdr:spPr>
        <a:xfrm>
          <a:off x="7556500" y="121448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BDE5EC7B-3FD7-48F1-8A3D-05CD696A77C3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1F9C9345-5B67-484A-BE26-D4E21D748063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0CEA1AFE-67EF-482B-B2E7-EDA7C0828B90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6D3FB5E8-CF3C-4671-AA00-ED58F7D7B9C6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EF147A2A-73D1-4529-BD85-D4ACA287A7AA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47632356-E421-46DB-91AA-BAE84B421F97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03D49F09-F8F4-4495-A8CA-FF9EA5C1CFF2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BF29E80E-BE04-4FB5-AD88-DF3C27A1B39A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7BE685E3-C883-401C-B558-185DD17BF15C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415</xdr:row>
      <xdr:rowOff>0</xdr:rowOff>
    </xdr:from>
    <xdr:ext cx="184731" cy="264560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23D30617-069C-482D-A663-54BBAB26D850}"/>
            </a:ext>
          </a:extLst>
        </xdr:cNvPr>
        <xdr:cNvSpPr txBox="1"/>
      </xdr:nvSpPr>
      <xdr:spPr>
        <a:xfrm>
          <a:off x="7556500" y="121756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0C7ACCCD-FE1E-4E52-BD72-95ECDF972B2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DB9A8EE6-4E0C-4E90-905D-2FB8CA0CFDD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D7E8571E-D78D-402A-B37D-820E1B349BD2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BDB4922E-A753-47CA-8394-9522D333A91C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9D1A517D-0C45-4B11-B550-8A053587D69D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FF6019E8-73FE-4A0E-80D2-7ED32F41BAA3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C4CC0F4E-48F9-44EB-A115-959C9EA1FC65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73FABA04-323E-458D-9E6F-2AF013CE5E82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9C07EDE6-463C-44BB-8229-76A7C7B3281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416</xdr:row>
      <xdr:rowOff>0</xdr:rowOff>
    </xdr:from>
    <xdr:ext cx="184731" cy="264560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954A6968-5951-483F-A520-09DAEA53276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04DA9DA8-D5E6-465D-AF3B-67E37ABBA800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7CACAAAF-B3BE-4703-8285-509B27584ED5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7CF6C734-A7B8-4E24-A62A-8E11A9AE2397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9B6E5CD4-4F59-4411-8103-96039CA98FE2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1FD535CE-6A87-4978-92B9-902A00A382C4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0F0612CB-3AFD-41C6-B5F1-46393BEC4798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0117A475-40BF-4658-9EED-D5186F7CA481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5EA0C290-9FF0-49DF-AC26-F1D449459FE8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EFFC1575-0DF1-4DEF-A119-6BEEF9FAB2C1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417</xdr:row>
      <xdr:rowOff>0</xdr:rowOff>
    </xdr:from>
    <xdr:ext cx="184731" cy="264560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620C13D8-D0B7-4675-8C99-461D1ABE6C9C}"/>
            </a:ext>
          </a:extLst>
        </xdr:cNvPr>
        <xdr:cNvSpPr txBox="1"/>
      </xdr:nvSpPr>
      <xdr:spPr>
        <a:xfrm>
          <a:off x="7556500" y="122373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AD50B40F-8B7B-4964-8F5F-2DC4FCC8819B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4A20FAB0-A14A-41D6-976B-42B341B7442A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C0F363EB-F6B0-4BCC-8070-094079E6DD6B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94E0E3A1-CC46-4B39-A2B0-855FDCA380AF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F4EED221-405E-42FC-B53F-AA9100CEC997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C1CDB576-3BBF-4D76-9F4E-55140C16020D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15FC2AB2-BB1D-4526-BB28-508674F2B48A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F2414081-6E0F-4BB5-BC2C-2B980AC8487F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0EEED7CD-2758-4D9F-9DFC-C2858E13FCDA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418</xdr:row>
      <xdr:rowOff>0</xdr:rowOff>
    </xdr:from>
    <xdr:ext cx="184731" cy="264560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76ED63F9-6105-4268-A1CF-42F998737F05}"/>
            </a:ext>
          </a:extLst>
        </xdr:cNvPr>
        <xdr:cNvSpPr txBox="1"/>
      </xdr:nvSpPr>
      <xdr:spPr>
        <a:xfrm>
          <a:off x="7556500" y="1226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7D4A2F85-3FCD-4405-962A-C8035B1D5933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E90C3574-9134-4BC8-8D95-58314A81D89D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21740D03-2859-4E29-8EAF-FA7107122462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3C777AD0-2F61-402F-9E94-63F1B5A38A0B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64CC98E9-0316-4984-9F13-8C113284FC44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04D0195D-6AC6-4BB2-AA9D-98313D282F0E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23FBD194-C812-450E-A1FD-915DB950C914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CDFEACE9-82EA-45BB-8984-3F674889519A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1DD9C31F-356C-49D3-941B-6367A1FB3D98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419</xdr:row>
      <xdr:rowOff>0</xdr:rowOff>
    </xdr:from>
    <xdr:ext cx="184731" cy="264560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A4DA09CB-2696-4E4D-BAFD-307D419EBE89}"/>
            </a:ext>
          </a:extLst>
        </xdr:cNvPr>
        <xdr:cNvSpPr txBox="1"/>
      </xdr:nvSpPr>
      <xdr:spPr>
        <a:xfrm>
          <a:off x="7556500" y="122990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C5756E42-26DB-43BD-97C5-C2680D5B4D72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FC1CFB29-8A92-4635-83A6-BD42748FF266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0" name="Textfeld 549">
          <a:extLst>
            <a:ext uri="{FF2B5EF4-FFF2-40B4-BE49-F238E27FC236}">
              <a16:creationId xmlns:a16="http://schemas.microsoft.com/office/drawing/2014/main" id="{AEDA36BF-3F86-48F8-B6E4-6E89C129C988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0271DE3A-A1DD-4E1B-9F90-F33D32B833B8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098DFB85-BF89-41FA-96B0-768D46403755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B3C85D6C-4023-49C3-AED4-FDFD6AFBD1D0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89947CB8-D218-4398-A426-EDD8794B99A1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0201F13B-96A0-46C2-8559-DE7C170DDD8D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08240358-9931-4EB3-A51E-19F2C2806499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420</xdr:row>
      <xdr:rowOff>0</xdr:rowOff>
    </xdr:from>
    <xdr:ext cx="184731" cy="264560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B99A4A82-292C-4E10-8932-72BBA9115941}"/>
            </a:ext>
          </a:extLst>
        </xdr:cNvPr>
        <xdr:cNvSpPr txBox="1"/>
      </xdr:nvSpPr>
      <xdr:spPr>
        <a:xfrm>
          <a:off x="7556500" y="12329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C1CE6B59-BE19-4F25-A09B-E035503B855F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A427BB6A-87DC-4707-8B3F-6CC231A90B7C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9D0D1CFD-0CA9-4960-AA38-67EF97C402F2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C4A8E781-39AC-4149-B928-231E9820F4B3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17D500FB-E514-47FA-B048-A5169A2F6FBB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9C170798-0F76-4305-AEE6-A8643C9A0BA5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64090FA4-FDAE-4768-85ED-E17E885A4AB9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08CAFD63-0CA6-4358-A3D5-86A20E1D9B9B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A2B6623E-EDFC-4FCF-A3E6-B7F71D97BE6C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421</xdr:row>
      <xdr:rowOff>0</xdr:rowOff>
    </xdr:from>
    <xdr:ext cx="184731" cy="264560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724216DD-0348-4EA3-A9B4-7A0614AAFAE7}"/>
            </a:ext>
          </a:extLst>
        </xdr:cNvPr>
        <xdr:cNvSpPr txBox="1"/>
      </xdr:nvSpPr>
      <xdr:spPr>
        <a:xfrm>
          <a:off x="7556500" y="123607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C81C982C-F8B6-4B51-A053-C99BFE3692C3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65CD7562-71B3-460F-A06D-8DDDD35298FB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0" name="Textfeld 569">
          <a:extLst>
            <a:ext uri="{FF2B5EF4-FFF2-40B4-BE49-F238E27FC236}">
              <a16:creationId xmlns:a16="http://schemas.microsoft.com/office/drawing/2014/main" id="{43A0172E-5812-4801-B577-3473ED91C6C1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1" name="Textfeld 570">
          <a:extLst>
            <a:ext uri="{FF2B5EF4-FFF2-40B4-BE49-F238E27FC236}">
              <a16:creationId xmlns:a16="http://schemas.microsoft.com/office/drawing/2014/main" id="{7D8643D2-91F4-482E-94A1-DFD3153E59CA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2" name="Textfeld 571">
          <a:extLst>
            <a:ext uri="{FF2B5EF4-FFF2-40B4-BE49-F238E27FC236}">
              <a16:creationId xmlns:a16="http://schemas.microsoft.com/office/drawing/2014/main" id="{62392D3E-4B9A-40F9-AC16-09F6B50722C8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C79EAA93-9D01-49CA-AEE2-2D5854331756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592AC405-3159-40BA-851D-C7DD7F1A0DBC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93A9D241-70BD-4BBD-9426-1D0CCDDAC3FF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F735AD99-A3E5-49D3-B9BC-74E21B9076FD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19C15350-9C4D-4F15-98F0-AE3C77BB6CA3}"/>
            </a:ext>
          </a:extLst>
        </xdr:cNvPr>
        <xdr:cNvSpPr txBox="1"/>
      </xdr:nvSpPr>
      <xdr:spPr>
        <a:xfrm>
          <a:off x="7556500" y="11342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47D226FF-BBC4-489A-9F75-75B9F55060B4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86BF64CF-376D-4523-A6E7-83841B3FB2E3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251CD637-8732-4BEE-832F-DF5CBDB9DFCF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7ED17D53-F501-4A09-84E9-8155908C2F96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A53BCBBB-0F13-4D07-B60F-603F7C8622C6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2A67921B-A2BD-4B7C-99EE-97BAA2114A55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BC3A368B-93CA-475E-8D5C-CA8A3FF8E83A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545AF1B9-589A-4143-84CB-2AE4F0040FF6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1B46FA95-B8A1-4713-9462-BDEAB640710F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1216FEE7-98F8-4BC0-8764-FBC867223A06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96422CB5-E8CA-476C-896B-888C21B83033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D662041F-0B86-4CDF-8CD6-EB80EE94BDE8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34517FAA-34BF-4B9F-8B0B-4A9BD83B69D7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2748BC2E-7065-4D34-9190-12AFECB259BA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88C74F41-45F9-435D-805F-862337AE7E12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D695BBD1-3B1D-4446-A870-E9C82E71FBA3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6C82593E-B5FA-418C-AA19-856AE45D9823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08925F0E-4F39-40F8-889B-1D0D0CFD7AAA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6BB00100-18A8-48A9-8408-E790C8A364FF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EC97F126-F26A-4434-8C11-CE7D5FCD66AF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FF5575DB-73C8-4F01-904F-D2FBF9BC7DB5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35952AC8-2862-4210-AFD9-0EF7132991B5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E09A2630-365E-4857-A4F7-B219EA243AF5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9159F7B9-108A-4F6D-BB95-70CA81FDDF82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455F1D7E-E491-41BD-B0A5-5B1A2F3382DC}"/>
            </a:ext>
          </a:extLst>
        </xdr:cNvPr>
        <xdr:cNvSpPr txBox="1"/>
      </xdr:nvSpPr>
      <xdr:spPr>
        <a:xfrm>
          <a:off x="7556500" y="119289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352</xdr:row>
      <xdr:rowOff>0</xdr:rowOff>
    </xdr:from>
    <xdr:ext cx="184731" cy="264560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3DD7BF2D-7F15-420D-93D2-ED205DABBCDD}"/>
            </a:ext>
          </a:extLst>
        </xdr:cNvPr>
        <xdr:cNvSpPr txBox="1"/>
      </xdr:nvSpPr>
      <xdr:spPr>
        <a:xfrm>
          <a:off x="7556500" y="1081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352</xdr:row>
      <xdr:rowOff>0</xdr:rowOff>
    </xdr:from>
    <xdr:ext cx="184731" cy="264560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149BD310-575B-427E-B6A2-81EE3DAA04C6}"/>
            </a:ext>
          </a:extLst>
        </xdr:cNvPr>
        <xdr:cNvSpPr txBox="1"/>
      </xdr:nvSpPr>
      <xdr:spPr>
        <a:xfrm>
          <a:off x="7556500" y="1081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352</xdr:row>
      <xdr:rowOff>0</xdr:rowOff>
    </xdr:from>
    <xdr:ext cx="184731" cy="264560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0A1D7325-ED6E-49E3-8386-63F6D34E7321}"/>
            </a:ext>
          </a:extLst>
        </xdr:cNvPr>
        <xdr:cNvSpPr txBox="1"/>
      </xdr:nvSpPr>
      <xdr:spPr>
        <a:xfrm>
          <a:off x="7556500" y="1081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352</xdr:row>
      <xdr:rowOff>0</xdr:rowOff>
    </xdr:from>
    <xdr:ext cx="184731" cy="264560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812476B7-5BC2-42D2-978C-25BF271538C0}"/>
            </a:ext>
          </a:extLst>
        </xdr:cNvPr>
        <xdr:cNvSpPr txBox="1"/>
      </xdr:nvSpPr>
      <xdr:spPr>
        <a:xfrm>
          <a:off x="7556500" y="1081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352</xdr:row>
      <xdr:rowOff>0</xdr:rowOff>
    </xdr:from>
    <xdr:ext cx="184731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4934D4B6-635B-4317-BE29-982C0AE2A30D}"/>
            </a:ext>
          </a:extLst>
        </xdr:cNvPr>
        <xdr:cNvSpPr txBox="1"/>
      </xdr:nvSpPr>
      <xdr:spPr>
        <a:xfrm>
          <a:off x="7556500" y="1081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EE91578F-B743-4F03-88D0-0B8B8D02365D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9856AA47-CC7F-4986-9A6F-0C1D804253A7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73DB3CF6-5CEB-4DE0-8CC6-88B844BB33DC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557266D6-DAE0-4BA9-9885-4E2784332CD7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378</xdr:row>
      <xdr:rowOff>0</xdr:rowOff>
    </xdr:from>
    <xdr:ext cx="184731" cy="264560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7BC0D363-09E6-4DD0-8EA4-793BDD99039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815F24AF-7CD1-4B63-B645-4CD4F7BF971E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2A4EB65C-2E61-4020-A938-AFAD628537A5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B01B73E3-D185-47BC-A7D4-BBD29D09569A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86C3F4E4-FE0A-4958-B439-CA1564AD6A7A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C963DC95-A32A-42B1-B74F-D5788A80A290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8" name="Textfeld 617">
          <a:extLst>
            <a:ext uri="{FF2B5EF4-FFF2-40B4-BE49-F238E27FC236}">
              <a16:creationId xmlns:a16="http://schemas.microsoft.com/office/drawing/2014/main" id="{AE68F061-D1BC-4AD0-BCED-BFF96A8D6BF2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D32C8FBC-FF60-42E9-B756-92BAD7184ACD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A62D9BC5-4633-4244-9E09-384CE2ADA7A7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6AAB55B2-572D-400E-B463-675535EA83CF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CC28764F-2320-49D7-A058-E91485F74088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B92F876E-3A4F-49FC-9118-22BE7F0915C4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2E4EC5F4-F44E-4190-8DE8-2B5AD15307AD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ABF8E8F8-AD18-4C03-8ED2-5BECBB66F14B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F570F2E9-638D-4577-A269-62A2F1720CF7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2D45DA56-5852-45B6-AEA4-B369B5BD158E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BB309ED9-E656-4A6B-81A9-FF5D830EC848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4DAB37B1-B15B-4176-AA29-C4BD895D9758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4DF0699B-D546-4CA9-9911-E2120D1354D0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15DC2F10-F390-4C00-9CA3-9ACDC75C1FCD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6CA4F5EE-0ADB-434D-961F-074338D8C3A6}"/>
            </a:ext>
          </a:extLst>
        </xdr:cNvPr>
        <xdr:cNvSpPr txBox="1"/>
      </xdr:nvSpPr>
      <xdr:spPr>
        <a:xfrm>
          <a:off x="7556500" y="12730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E15F81C9-5973-4DA0-AFC6-4BDD8B7414C7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65E16646-9A4B-49C6-8D71-A2C1C800275F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230EB00F-852A-42FF-ADE5-0E6DABC0667D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0874308E-D26E-4D6B-85FE-0C75841155A6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CBA2A843-AD64-4B18-B938-EE1E6F6FA69A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E343E6D1-5F7B-47E2-8EDF-6980F5BF4A0E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FC5AA655-4DCB-454A-9E12-0D3D30CB4E8B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298CD2E2-BE58-4AE1-8648-D5A2FBBD9A4A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488E07C8-CE42-4969-9E84-BEB6ADBFE778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411</xdr:row>
      <xdr:rowOff>0</xdr:rowOff>
    </xdr:from>
    <xdr:ext cx="184731" cy="264560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F09AD169-2581-4427-8A3A-9F52EC24963F}"/>
            </a:ext>
          </a:extLst>
        </xdr:cNvPr>
        <xdr:cNvSpPr txBox="1"/>
      </xdr:nvSpPr>
      <xdr:spPr>
        <a:xfrm>
          <a:off x="7556500" y="126691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704BCB16-1489-4D07-9A7B-CE6E7A64CE14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BFEB8774-7905-41DF-980B-65F89155DE08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C1A5A529-8A84-4769-BE66-981AEB777738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5696C304-223E-4E03-8385-1ADD2AD29D3A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DFA379F7-1BDB-41AB-A908-6B9E78FF51F0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CBFC982A-5529-4A4D-A04B-AF049E6EF952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556A2F39-3A28-4D57-9C09-B7312CEEB6B4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31D5FA00-E465-437A-82DC-CC35ABF4720F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AC0D7278-6DD0-4BFE-B541-B3678A4BF677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184731" cy="264560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6CFFCC5D-C1B3-4C3B-8634-152D0CAD409A}"/>
            </a:ext>
          </a:extLst>
        </xdr:cNvPr>
        <xdr:cNvSpPr txBox="1"/>
      </xdr:nvSpPr>
      <xdr:spPr>
        <a:xfrm>
          <a:off x="7556500" y="12700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91"/>
  <sheetViews>
    <sheetView showGridLines="0" tabSelected="1" showWhiteSpace="0" zoomScale="70" zoomScaleNormal="70" zoomScaleSheetLayoutView="25" workbookViewId="0">
      <pane ySplit="3" topLeftCell="A4" activePane="bottomLeft" state="frozen"/>
      <selection pane="bottomLeft" activeCell="A4" sqref="A4"/>
    </sheetView>
  </sheetViews>
  <sheetFormatPr baseColWidth="10" defaultColWidth="11.453125" defaultRowHeight="28" x14ac:dyDescent="0.6"/>
  <cols>
    <col min="1" max="1" width="12" style="120" customWidth="1"/>
    <col min="2" max="2" width="25.6328125" style="121" customWidth="1"/>
    <col min="3" max="3" width="70.6328125" style="115" customWidth="1"/>
    <col min="4" max="4" width="30.90625" style="117" customWidth="1"/>
    <col min="5" max="5" width="10.1796875" style="118" customWidth="1"/>
    <col min="6" max="6" width="22.6328125" style="117" customWidth="1"/>
    <col min="7" max="7" width="11.6328125" style="118" customWidth="1"/>
    <col min="8" max="8" width="10" style="118" customWidth="1"/>
    <col min="9" max="21" width="6.6328125" style="118" customWidth="1"/>
    <col min="22" max="22" width="10.6328125" style="115" customWidth="1"/>
    <col min="23" max="26" width="11.453125" style="116"/>
    <col min="27" max="16384" width="11.453125" style="115"/>
  </cols>
  <sheetData>
    <row r="1" spans="1:33" s="103" customFormat="1" ht="50.15" customHeight="1" thickBot="1" x14ac:dyDescent="1">
      <c r="A1" s="102" t="s">
        <v>0</v>
      </c>
      <c r="B1" s="350" t="s">
        <v>196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2"/>
      <c r="W1" s="104"/>
      <c r="X1" s="104"/>
      <c r="Y1" s="104"/>
      <c r="Z1" s="104"/>
    </row>
    <row r="2" spans="1:33" s="103" customFormat="1" ht="24.9" customHeight="1" x14ac:dyDescent="0.95">
      <c r="A2" s="105"/>
      <c r="B2" s="106"/>
      <c r="C2" s="107"/>
      <c r="D2" s="108"/>
      <c r="E2" s="109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104"/>
      <c r="X2" s="104"/>
      <c r="Y2" s="104"/>
      <c r="Z2" s="104"/>
      <c r="AC2" s="110"/>
    </row>
    <row r="3" spans="1:33" s="112" customFormat="1" ht="90" customHeight="1" x14ac:dyDescent="0.65">
      <c r="A3" s="111"/>
      <c r="B3" s="97" t="s">
        <v>1</v>
      </c>
      <c r="C3" s="280" t="s">
        <v>257</v>
      </c>
      <c r="D3" s="96"/>
      <c r="E3" s="86" t="s">
        <v>2</v>
      </c>
      <c r="F3" s="97" t="s">
        <v>3</v>
      </c>
      <c r="G3" s="86" t="s">
        <v>4</v>
      </c>
      <c r="H3" s="86" t="s">
        <v>4</v>
      </c>
      <c r="I3" s="333" t="s">
        <v>5</v>
      </c>
      <c r="J3" s="87" t="s">
        <v>6</v>
      </c>
      <c r="K3" s="88" t="s">
        <v>7</v>
      </c>
      <c r="L3" s="95" t="s">
        <v>8</v>
      </c>
      <c r="M3" s="89" t="s">
        <v>9</v>
      </c>
      <c r="N3" s="312" t="s">
        <v>10</v>
      </c>
      <c r="O3" s="277" t="s">
        <v>421</v>
      </c>
      <c r="P3" s="90" t="s">
        <v>11</v>
      </c>
      <c r="Q3" s="93" t="s">
        <v>12</v>
      </c>
      <c r="R3" s="95" t="s">
        <v>13</v>
      </c>
      <c r="S3" s="219" t="s">
        <v>14</v>
      </c>
      <c r="T3" s="91" t="s">
        <v>15</v>
      </c>
      <c r="U3" s="92" t="s">
        <v>16</v>
      </c>
      <c r="W3" s="113"/>
      <c r="X3" s="113"/>
      <c r="Y3" s="113"/>
      <c r="Z3" s="113"/>
      <c r="AC3" s="114"/>
    </row>
    <row r="4" spans="1:33" s="25" customFormat="1" ht="24.9" customHeight="1" x14ac:dyDescent="0.25">
      <c r="A4" s="237">
        <f t="shared" ref="A4:A16" si="0">+B4</f>
        <v>44440</v>
      </c>
      <c r="B4" s="238">
        <v>44440</v>
      </c>
      <c r="C4" s="124"/>
      <c r="D4" s="124"/>
      <c r="E4" s="125"/>
      <c r="F4" s="124"/>
      <c r="G4" s="125"/>
      <c r="H4" s="126"/>
      <c r="I4" s="125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Z4" s="128"/>
      <c r="AB4" s="129" t="s">
        <v>17</v>
      </c>
    </row>
    <row r="5" spans="1:33" s="25" customFormat="1" ht="24.9" customHeight="1" x14ac:dyDescent="0.25">
      <c r="A5" s="237">
        <f t="shared" si="0"/>
        <v>44441</v>
      </c>
      <c r="B5" s="238">
        <f t="shared" ref="B5:B16" si="1">+B4+DAY(1)</f>
        <v>44441</v>
      </c>
      <c r="C5" s="130"/>
      <c r="D5" s="131"/>
      <c r="E5" s="125"/>
      <c r="F5" s="124"/>
      <c r="G5" s="125"/>
      <c r="H5" s="126"/>
      <c r="I5" s="125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W5" s="132" t="s">
        <v>18</v>
      </c>
      <c r="X5" s="133"/>
      <c r="Y5" s="133"/>
      <c r="Z5" s="128"/>
      <c r="AB5" s="13" t="s">
        <v>19</v>
      </c>
    </row>
    <row r="6" spans="1:33" s="13" customFormat="1" ht="24.9" customHeight="1" x14ac:dyDescent="0.25">
      <c r="A6" s="237">
        <f t="shared" si="0"/>
        <v>44442</v>
      </c>
      <c r="B6" s="238">
        <f t="shared" si="1"/>
        <v>44442</v>
      </c>
      <c r="C6" s="149"/>
      <c r="D6" s="124"/>
      <c r="E6" s="137"/>
      <c r="F6" s="138"/>
      <c r="G6" s="195"/>
      <c r="H6" s="126"/>
      <c r="I6" s="125"/>
      <c r="J6" s="125"/>
      <c r="K6" s="310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28"/>
      <c r="W6" s="134" t="s">
        <v>20</v>
      </c>
      <c r="X6" s="134">
        <v>5</v>
      </c>
      <c r="Y6" s="133"/>
      <c r="Z6" s="134"/>
    </row>
    <row r="7" spans="1:33" s="13" customFormat="1" ht="24.9" customHeight="1" x14ac:dyDescent="0.25">
      <c r="A7" s="237">
        <f t="shared" si="0"/>
        <v>44443</v>
      </c>
      <c r="B7" s="238">
        <f t="shared" si="1"/>
        <v>44443</v>
      </c>
      <c r="C7" s="149"/>
      <c r="D7" s="124"/>
      <c r="E7" s="125"/>
      <c r="F7" s="124"/>
      <c r="G7" s="125"/>
      <c r="H7" s="126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28"/>
      <c r="W7" s="134" t="s">
        <v>23</v>
      </c>
      <c r="X7" s="134">
        <v>8</v>
      </c>
      <c r="Y7" s="134"/>
      <c r="Z7" s="134"/>
      <c r="AB7" s="25" t="s">
        <v>24</v>
      </c>
      <c r="AC7" s="25"/>
      <c r="AD7" s="25"/>
      <c r="AE7" s="25"/>
      <c r="AF7" s="25"/>
      <c r="AG7" s="25"/>
    </row>
    <row r="8" spans="1:33" s="13" customFormat="1" ht="24.9" customHeight="1" x14ac:dyDescent="0.25">
      <c r="A8" s="171">
        <f t="shared" si="0"/>
        <v>44444</v>
      </c>
      <c r="B8" s="172">
        <f t="shared" si="1"/>
        <v>44444</v>
      </c>
      <c r="C8" s="149"/>
      <c r="D8" s="124"/>
      <c r="E8" s="125"/>
      <c r="F8" s="124"/>
      <c r="G8" s="125"/>
      <c r="H8" s="126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28"/>
      <c r="W8" s="136" t="s">
        <v>25</v>
      </c>
      <c r="X8" s="136">
        <v>8</v>
      </c>
      <c r="Y8" s="134"/>
      <c r="Z8" s="134"/>
      <c r="AB8" s="13" t="s">
        <v>26</v>
      </c>
    </row>
    <row r="9" spans="1:33" s="140" customFormat="1" ht="24.9" customHeight="1" x14ac:dyDescent="0.25">
      <c r="A9" s="275">
        <f t="shared" si="0"/>
        <v>44445</v>
      </c>
      <c r="B9" s="276">
        <f t="shared" si="1"/>
        <v>44445</v>
      </c>
      <c r="C9" s="149"/>
      <c r="D9" s="124"/>
      <c r="E9" s="137"/>
      <c r="F9" s="138"/>
      <c r="G9" s="195"/>
      <c r="H9" s="126"/>
      <c r="I9" s="125"/>
      <c r="J9" s="127"/>
      <c r="K9" s="139"/>
      <c r="L9" s="127"/>
      <c r="M9" s="127"/>
      <c r="N9" s="127"/>
      <c r="O9" s="127"/>
      <c r="P9" s="127"/>
      <c r="Q9" s="127"/>
      <c r="R9" s="127"/>
      <c r="S9" s="127"/>
      <c r="T9" s="125"/>
      <c r="U9" s="127"/>
      <c r="W9" s="134" t="s">
        <v>27</v>
      </c>
      <c r="X9" s="134">
        <v>5</v>
      </c>
      <c r="Y9" s="28"/>
      <c r="Z9" s="133"/>
    </row>
    <row r="10" spans="1:33" s="28" customFormat="1" ht="24.9" customHeight="1" x14ac:dyDescent="0.25">
      <c r="A10" s="237">
        <f t="shared" si="0"/>
        <v>44446</v>
      </c>
      <c r="B10" s="238">
        <f t="shared" si="1"/>
        <v>44446</v>
      </c>
      <c r="C10" s="124"/>
      <c r="D10" s="124"/>
      <c r="E10" s="137"/>
      <c r="F10" s="124"/>
      <c r="G10" s="195"/>
      <c r="H10" s="126"/>
      <c r="I10" s="125"/>
      <c r="J10" s="125"/>
      <c r="K10" s="125"/>
      <c r="L10" s="125"/>
      <c r="M10" s="125"/>
      <c r="N10" s="127"/>
      <c r="O10" s="127"/>
      <c r="P10" s="127"/>
      <c r="Q10" s="127"/>
      <c r="R10" s="127"/>
      <c r="S10" s="127"/>
      <c r="T10" s="127"/>
      <c r="U10" s="127"/>
      <c r="W10" s="134" t="s">
        <v>28</v>
      </c>
      <c r="X10" s="134">
        <v>8</v>
      </c>
      <c r="Y10" s="134"/>
      <c r="Z10" s="134"/>
    </row>
    <row r="11" spans="1:33" s="13" customFormat="1" ht="24.9" customHeight="1" x14ac:dyDescent="0.25">
      <c r="A11" s="241">
        <f t="shared" si="0"/>
        <v>44447</v>
      </c>
      <c r="B11" s="242">
        <f t="shared" si="1"/>
        <v>44447</v>
      </c>
      <c r="C11" s="153" t="s">
        <v>83</v>
      </c>
      <c r="D11" s="154"/>
      <c r="E11" s="137"/>
      <c r="F11" s="124"/>
      <c r="G11" s="195"/>
      <c r="H11" s="126"/>
      <c r="I11" s="265"/>
      <c r="J11" s="143"/>
      <c r="K11" s="125"/>
      <c r="L11" s="125"/>
      <c r="M11" s="125"/>
      <c r="N11" s="127"/>
      <c r="O11" s="127"/>
      <c r="P11" s="127"/>
      <c r="Q11" s="127"/>
      <c r="R11" s="127"/>
      <c r="S11" s="127"/>
      <c r="T11" s="127"/>
      <c r="U11" s="127"/>
      <c r="V11" s="28"/>
      <c r="W11" s="134" t="s">
        <v>29</v>
      </c>
      <c r="X11" s="134">
        <v>8</v>
      </c>
      <c r="Y11" s="142">
        <f>SUM(X6:X11)</f>
        <v>42</v>
      </c>
      <c r="Z11" s="134"/>
    </row>
    <row r="12" spans="1:33" s="28" customFormat="1" ht="24.9" customHeight="1" x14ac:dyDescent="0.25">
      <c r="A12" s="237">
        <f t="shared" si="0"/>
        <v>44448</v>
      </c>
      <c r="B12" s="238">
        <f t="shared" si="1"/>
        <v>44448</v>
      </c>
      <c r="C12" s="236"/>
      <c r="D12" s="131"/>
      <c r="E12" s="225"/>
      <c r="F12" s="131"/>
      <c r="G12" s="127"/>
      <c r="H12" s="161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Z12" s="145"/>
      <c r="AA12" s="146"/>
      <c r="AB12" s="147"/>
      <c r="AC12" s="148"/>
    </row>
    <row r="13" spans="1:33" s="28" customFormat="1" ht="24.9" customHeight="1" x14ac:dyDescent="0.25">
      <c r="A13" s="237">
        <f t="shared" si="0"/>
        <v>44449</v>
      </c>
      <c r="B13" s="238">
        <f t="shared" si="1"/>
        <v>44449</v>
      </c>
      <c r="C13" s="149" t="s">
        <v>21</v>
      </c>
      <c r="D13" s="124"/>
      <c r="E13" s="137"/>
      <c r="F13" s="138" t="s">
        <v>22</v>
      </c>
      <c r="G13" s="195"/>
      <c r="H13" s="126"/>
      <c r="I13" s="125"/>
      <c r="J13" s="127"/>
      <c r="K13" s="139"/>
      <c r="L13" s="127"/>
      <c r="M13" s="127"/>
      <c r="N13" s="127"/>
      <c r="O13" s="127"/>
      <c r="P13" s="127"/>
      <c r="Q13" s="127"/>
      <c r="R13" s="127"/>
      <c r="S13" s="127"/>
      <c r="T13" s="215"/>
      <c r="U13" s="127"/>
      <c r="W13" s="132" t="s">
        <v>31</v>
      </c>
      <c r="X13" s="128"/>
      <c r="Z13" s="145"/>
      <c r="AA13" s="146"/>
      <c r="AB13" s="147"/>
      <c r="AC13" s="148"/>
    </row>
    <row r="14" spans="1:33" s="28" customFormat="1" ht="24.9" customHeight="1" x14ac:dyDescent="0.25">
      <c r="A14" s="237">
        <f t="shared" si="0"/>
        <v>44450</v>
      </c>
      <c r="B14" s="238">
        <f t="shared" si="1"/>
        <v>44450</v>
      </c>
      <c r="C14" s="149" t="s">
        <v>21</v>
      </c>
      <c r="D14" s="124"/>
      <c r="E14" s="125"/>
      <c r="F14" s="124" t="s">
        <v>22</v>
      </c>
      <c r="G14" s="125"/>
      <c r="H14" s="126"/>
      <c r="I14" s="125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5"/>
      <c r="U14" s="127"/>
      <c r="W14" s="128" t="s">
        <v>20</v>
      </c>
      <c r="X14" s="128">
        <v>7</v>
      </c>
      <c r="Z14" s="145"/>
      <c r="AA14" s="146"/>
      <c r="AB14" s="147"/>
      <c r="AC14" s="148"/>
    </row>
    <row r="15" spans="1:33" s="28" customFormat="1" ht="24.9" customHeight="1" x14ac:dyDescent="0.25">
      <c r="A15" s="171">
        <f t="shared" si="0"/>
        <v>44451</v>
      </c>
      <c r="B15" s="172">
        <f t="shared" si="1"/>
        <v>44451</v>
      </c>
      <c r="C15" s="149" t="s">
        <v>21</v>
      </c>
      <c r="D15" s="124"/>
      <c r="E15" s="125"/>
      <c r="F15" s="124" t="s">
        <v>22</v>
      </c>
      <c r="G15" s="125"/>
      <c r="H15" s="126"/>
      <c r="I15" s="125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215"/>
      <c r="U15" s="127"/>
      <c r="W15" s="134" t="s">
        <v>23</v>
      </c>
      <c r="X15" s="134">
        <v>8</v>
      </c>
      <c r="Z15" s="145"/>
      <c r="AA15" s="146"/>
      <c r="AB15" s="147"/>
      <c r="AC15" s="148"/>
    </row>
    <row r="16" spans="1:33" s="28" customFormat="1" ht="24.9" customHeight="1" x14ac:dyDescent="0.25">
      <c r="A16" s="275">
        <f t="shared" si="0"/>
        <v>44452</v>
      </c>
      <c r="B16" s="276">
        <f t="shared" si="1"/>
        <v>44452</v>
      </c>
      <c r="C16" s="131"/>
      <c r="D16" s="131"/>
      <c r="E16" s="225"/>
      <c r="F16" s="227"/>
      <c r="G16" s="180"/>
      <c r="H16" s="161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W16" s="136" t="s">
        <v>25</v>
      </c>
      <c r="X16" s="136">
        <v>8</v>
      </c>
      <c r="Z16" s="150"/>
      <c r="AA16" s="151"/>
      <c r="AB16" s="147"/>
      <c r="AC16" s="148"/>
    </row>
    <row r="17" spans="1:29" s="28" customFormat="1" ht="24.9" customHeight="1" x14ac:dyDescent="0.25">
      <c r="A17" s="237">
        <f t="shared" ref="A17:A23" si="2">+B17</f>
        <v>44453</v>
      </c>
      <c r="B17" s="238">
        <f>+B16+DAY(1)</f>
        <v>44453</v>
      </c>
      <c r="C17" s="131"/>
      <c r="D17" s="131"/>
      <c r="E17" s="225"/>
      <c r="F17" s="131"/>
      <c r="G17" s="180"/>
      <c r="H17" s="161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W17" s="134" t="s">
        <v>27</v>
      </c>
      <c r="X17" s="134">
        <v>4</v>
      </c>
      <c r="Z17" s="150"/>
      <c r="AA17" s="151"/>
      <c r="AB17" s="147"/>
      <c r="AC17" s="148"/>
    </row>
    <row r="18" spans="1:29" s="28" customFormat="1" ht="24.9" customHeight="1" x14ac:dyDescent="0.25">
      <c r="A18" s="241">
        <f t="shared" si="2"/>
        <v>44454</v>
      </c>
      <c r="B18" s="242">
        <f t="shared" ref="B18" si="3">+B17+DAY(1)</f>
        <v>44454</v>
      </c>
      <c r="C18" s="153" t="s">
        <v>57</v>
      </c>
      <c r="D18" s="154"/>
      <c r="E18" s="225"/>
      <c r="F18" s="131"/>
      <c r="G18" s="180"/>
      <c r="H18" s="161"/>
      <c r="I18" s="215"/>
      <c r="J18" s="144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W18" s="133" t="s">
        <v>34</v>
      </c>
      <c r="X18" s="133">
        <v>8</v>
      </c>
      <c r="Z18" s="150"/>
      <c r="AA18" s="151"/>
      <c r="AB18" s="147"/>
      <c r="AC18" s="148"/>
    </row>
    <row r="19" spans="1:29" s="155" customFormat="1" ht="24.9" customHeight="1" x14ac:dyDescent="0.25">
      <c r="A19" s="237">
        <f t="shared" si="2"/>
        <v>44455</v>
      </c>
      <c r="B19" s="238">
        <f>+B18+DAY(1)</f>
        <v>44455</v>
      </c>
      <c r="C19" s="130"/>
      <c r="D19" s="131"/>
      <c r="E19" s="225"/>
      <c r="F19" s="131"/>
      <c r="G19" s="127"/>
      <c r="H19" s="161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40"/>
      <c r="W19" s="133" t="s">
        <v>35</v>
      </c>
      <c r="X19" s="133">
        <v>8</v>
      </c>
      <c r="Y19" s="28"/>
      <c r="Z19" s="150"/>
      <c r="AA19" s="151"/>
      <c r="AB19" s="147"/>
      <c r="AC19" s="148"/>
    </row>
    <row r="20" spans="1:29" s="155" customFormat="1" ht="24.9" customHeight="1" x14ac:dyDescent="0.25">
      <c r="A20" s="237">
        <f t="shared" si="2"/>
        <v>44456</v>
      </c>
      <c r="B20" s="238">
        <f>+B19+DAY(1)</f>
        <v>44456</v>
      </c>
      <c r="C20" s="226" t="s">
        <v>318</v>
      </c>
      <c r="D20" s="131"/>
      <c r="E20" s="225"/>
      <c r="F20" s="131"/>
      <c r="G20" s="127"/>
      <c r="H20" s="161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214"/>
      <c r="V20" s="140"/>
      <c r="W20" s="133" t="s">
        <v>37</v>
      </c>
      <c r="X20" s="133">
        <v>5</v>
      </c>
      <c r="Z20" s="150"/>
      <c r="AA20" s="151"/>
      <c r="AB20" s="147"/>
      <c r="AC20" s="148"/>
    </row>
    <row r="21" spans="1:29" s="155" customFormat="1" ht="24.9" customHeight="1" x14ac:dyDescent="0.25">
      <c r="A21" s="237">
        <f t="shared" si="2"/>
        <v>44457</v>
      </c>
      <c r="B21" s="238">
        <f>+B20+DAY(1)</f>
        <v>44457</v>
      </c>
      <c r="C21" s="226" t="s">
        <v>318</v>
      </c>
      <c r="D21" s="131"/>
      <c r="E21" s="225"/>
      <c r="F21" s="131"/>
      <c r="G21" s="127"/>
      <c r="H21" s="161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214"/>
      <c r="V21" s="140"/>
      <c r="W21" s="133" t="s">
        <v>38</v>
      </c>
      <c r="X21" s="133">
        <v>4</v>
      </c>
      <c r="Y21" s="142">
        <f>SUM(X14:X21)</f>
        <v>52</v>
      </c>
      <c r="Z21" s="150"/>
      <c r="AA21" s="151"/>
      <c r="AB21" s="147"/>
      <c r="AC21" s="148"/>
    </row>
    <row r="22" spans="1:29" s="155" customFormat="1" ht="24.9" customHeight="1" x14ac:dyDescent="0.25">
      <c r="A22" s="171">
        <f t="shared" ref="A22" si="4">+B22</f>
        <v>44458</v>
      </c>
      <c r="B22" s="172">
        <f>+B21+DAY(1)</f>
        <v>44458</v>
      </c>
      <c r="C22" s="226" t="s">
        <v>318</v>
      </c>
      <c r="D22" s="131"/>
      <c r="E22" s="225"/>
      <c r="F22" s="131"/>
      <c r="G22" s="127"/>
      <c r="H22" s="161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214"/>
      <c r="V22" s="140"/>
      <c r="W22" s="133"/>
      <c r="X22" s="133"/>
      <c r="Y22" s="142"/>
      <c r="Z22" s="150"/>
      <c r="AA22" s="151"/>
      <c r="AB22" s="147"/>
      <c r="AC22" s="148"/>
    </row>
    <row r="23" spans="1:29" s="155" customFormat="1" ht="24.9" customHeight="1" x14ac:dyDescent="0.25">
      <c r="A23" s="171">
        <f t="shared" si="2"/>
        <v>44458</v>
      </c>
      <c r="B23" s="172">
        <f>+B21+DAY(1)</f>
        <v>44458</v>
      </c>
      <c r="C23" s="174" t="s">
        <v>87</v>
      </c>
      <c r="D23" s="124"/>
      <c r="E23" s="137" t="s">
        <v>32</v>
      </c>
      <c r="F23" s="124" t="s">
        <v>33</v>
      </c>
      <c r="G23" s="180">
        <v>0.41666666666666669</v>
      </c>
      <c r="H23" s="161">
        <v>0.54166666666666663</v>
      </c>
      <c r="I23" s="125"/>
      <c r="J23" s="127"/>
      <c r="K23" s="127"/>
      <c r="L23" s="127"/>
      <c r="M23" s="127"/>
      <c r="N23" s="127"/>
      <c r="O23" s="127"/>
      <c r="P23" s="127"/>
      <c r="Q23" s="127"/>
      <c r="R23" s="157"/>
      <c r="S23" s="127"/>
      <c r="T23" s="127"/>
      <c r="U23" s="127"/>
      <c r="V23" s="140"/>
      <c r="W23" s="132" t="s">
        <v>39</v>
      </c>
      <c r="X23" s="28"/>
      <c r="Y23" s="128"/>
      <c r="Z23" s="150"/>
      <c r="AA23" s="151"/>
      <c r="AB23" s="147"/>
      <c r="AC23" s="148"/>
    </row>
    <row r="24" spans="1:29" s="155" customFormat="1" ht="24.9" customHeight="1" x14ac:dyDescent="0.25">
      <c r="A24" s="171">
        <f>+B23</f>
        <v>44458</v>
      </c>
      <c r="B24" s="172">
        <f>+B21+DAY(1)</f>
        <v>44458</v>
      </c>
      <c r="C24" s="174" t="s">
        <v>87</v>
      </c>
      <c r="D24" s="124"/>
      <c r="E24" s="137" t="s">
        <v>32</v>
      </c>
      <c r="F24" s="124" t="s">
        <v>41</v>
      </c>
      <c r="G24" s="180">
        <v>0.41666666666666669</v>
      </c>
      <c r="H24" s="161">
        <v>0.54166666666666663</v>
      </c>
      <c r="I24" s="125"/>
      <c r="J24" s="127"/>
      <c r="K24" s="127"/>
      <c r="L24" s="127"/>
      <c r="M24" s="127"/>
      <c r="N24" s="127"/>
      <c r="O24" s="127"/>
      <c r="P24" s="127"/>
      <c r="Q24" s="127"/>
      <c r="R24" s="157"/>
      <c r="S24" s="127"/>
      <c r="T24" s="127"/>
      <c r="U24" s="127"/>
      <c r="V24" s="140"/>
      <c r="W24" s="132" t="s">
        <v>31</v>
      </c>
      <c r="X24" s="128"/>
      <c r="Y24" s="128"/>
      <c r="Z24" s="150"/>
      <c r="AA24" s="151"/>
      <c r="AB24" s="147"/>
      <c r="AC24" s="148"/>
    </row>
    <row r="25" spans="1:29" s="155" customFormat="1" ht="24.9" customHeight="1" x14ac:dyDescent="0.25">
      <c r="A25" s="243">
        <f t="shared" ref="A25:A33" si="5">+B25</f>
        <v>44459</v>
      </c>
      <c r="B25" s="244">
        <f>+B23+DAY(1)</f>
        <v>44459</v>
      </c>
      <c r="C25" s="174" t="s">
        <v>87</v>
      </c>
      <c r="D25" s="124"/>
      <c r="E25" s="137" t="s">
        <v>53</v>
      </c>
      <c r="F25" s="124" t="s">
        <v>33</v>
      </c>
      <c r="G25" s="180">
        <v>0.75</v>
      </c>
      <c r="H25" s="161">
        <v>0.875</v>
      </c>
      <c r="I25" s="125"/>
      <c r="J25" s="127"/>
      <c r="K25" s="127"/>
      <c r="L25" s="127"/>
      <c r="M25" s="127"/>
      <c r="N25" s="127"/>
      <c r="O25" s="127"/>
      <c r="P25" s="127"/>
      <c r="Q25" s="127"/>
      <c r="R25" s="157"/>
      <c r="S25" s="127"/>
      <c r="T25" s="127"/>
      <c r="U25" s="127"/>
      <c r="V25" s="140"/>
      <c r="W25" s="134" t="s">
        <v>42</v>
      </c>
      <c r="X25" s="134">
        <v>8</v>
      </c>
      <c r="Y25" s="134"/>
      <c r="Z25" s="150"/>
      <c r="AA25" s="151"/>
      <c r="AB25" s="147"/>
      <c r="AC25" s="148"/>
    </row>
    <row r="26" spans="1:29" s="155" customFormat="1" ht="24.9" customHeight="1" x14ac:dyDescent="0.25">
      <c r="A26" s="243">
        <f t="shared" si="5"/>
        <v>44459</v>
      </c>
      <c r="B26" s="244">
        <f>+B23+DAY(1)</f>
        <v>44459</v>
      </c>
      <c r="C26" s="174" t="s">
        <v>87</v>
      </c>
      <c r="D26" s="124"/>
      <c r="E26" s="137" t="s">
        <v>53</v>
      </c>
      <c r="F26" s="124" t="s">
        <v>41</v>
      </c>
      <c r="G26" s="180">
        <v>0.75</v>
      </c>
      <c r="H26" s="161">
        <v>0.875</v>
      </c>
      <c r="I26" s="125"/>
      <c r="J26" s="127"/>
      <c r="K26" s="127"/>
      <c r="L26" s="127"/>
      <c r="M26" s="127"/>
      <c r="N26" s="127"/>
      <c r="O26" s="127"/>
      <c r="P26" s="127"/>
      <c r="Q26" s="127"/>
      <c r="R26" s="157"/>
      <c r="S26" s="127"/>
      <c r="T26" s="127"/>
      <c r="U26" s="127"/>
      <c r="V26" s="140"/>
      <c r="W26" s="134" t="s">
        <v>43</v>
      </c>
      <c r="X26" s="134">
        <v>5</v>
      </c>
      <c r="Z26" s="150"/>
      <c r="AA26" s="151"/>
      <c r="AB26" s="147"/>
      <c r="AC26" s="148"/>
    </row>
    <row r="27" spans="1:29" s="155" customFormat="1" ht="24.9" customHeight="1" x14ac:dyDescent="0.25">
      <c r="A27" s="237">
        <f t="shared" si="5"/>
        <v>44460</v>
      </c>
      <c r="B27" s="238">
        <f>+B25+DAY(1)</f>
        <v>44460</v>
      </c>
      <c r="C27" s="131"/>
      <c r="D27" s="131"/>
      <c r="E27" s="225"/>
      <c r="F27" s="131"/>
      <c r="G27" s="180"/>
      <c r="H27" s="161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40"/>
      <c r="W27" s="134" t="s">
        <v>44</v>
      </c>
      <c r="X27" s="134"/>
      <c r="Y27" s="142">
        <f>SUM(X25:X27)</f>
        <v>13</v>
      </c>
      <c r="Z27" s="150"/>
      <c r="AA27" s="151"/>
      <c r="AB27" s="147"/>
      <c r="AC27" s="148"/>
    </row>
    <row r="28" spans="1:29" s="155" customFormat="1" ht="24.9" customHeight="1" x14ac:dyDescent="0.25">
      <c r="A28" s="325">
        <f t="shared" si="5"/>
        <v>44461</v>
      </c>
      <c r="B28" s="326">
        <f t="shared" ref="B28:B32" si="6">+B27+DAY(1)</f>
        <v>44461</v>
      </c>
      <c r="C28" s="327" t="s">
        <v>77</v>
      </c>
      <c r="D28" s="328"/>
      <c r="E28" s="225"/>
      <c r="F28" s="131"/>
      <c r="G28" s="127"/>
      <c r="H28" s="161"/>
      <c r="I28" s="329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40"/>
      <c r="Y28" s="133"/>
      <c r="Z28" s="150"/>
      <c r="AA28" s="151"/>
      <c r="AB28" s="147"/>
      <c r="AC28" s="148"/>
    </row>
    <row r="29" spans="1:29" s="155" customFormat="1" ht="24.9" customHeight="1" x14ac:dyDescent="0.25">
      <c r="A29" s="237">
        <f t="shared" si="5"/>
        <v>44462</v>
      </c>
      <c r="B29" s="238">
        <f t="shared" si="6"/>
        <v>44462</v>
      </c>
      <c r="C29" s="124" t="s">
        <v>246</v>
      </c>
      <c r="D29" s="124"/>
      <c r="E29" s="137"/>
      <c r="F29" s="124"/>
      <c r="G29" s="125"/>
      <c r="H29" s="126"/>
      <c r="I29" s="125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214"/>
      <c r="V29" s="140"/>
      <c r="W29" s="222" t="s">
        <v>45</v>
      </c>
      <c r="X29" s="28"/>
      <c r="Y29" s="28"/>
      <c r="Z29" s="150"/>
      <c r="AA29" s="151"/>
      <c r="AB29" s="147"/>
      <c r="AC29" s="148"/>
    </row>
    <row r="30" spans="1:29" s="155" customFormat="1" ht="24.9" customHeight="1" x14ac:dyDescent="0.25">
      <c r="A30" s="237">
        <f t="shared" si="5"/>
        <v>44463</v>
      </c>
      <c r="B30" s="238">
        <f t="shared" si="6"/>
        <v>44463</v>
      </c>
      <c r="C30" s="131" t="s">
        <v>247</v>
      </c>
      <c r="D30" s="131"/>
      <c r="E30" s="225"/>
      <c r="F30" s="131"/>
      <c r="G30" s="180"/>
      <c r="H30" s="161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214"/>
      <c r="V30" s="140"/>
      <c r="W30" s="134" t="s">
        <v>47</v>
      </c>
      <c r="X30" s="134">
        <v>8</v>
      </c>
      <c r="Y30" s="134"/>
      <c r="Z30" s="150"/>
      <c r="AA30" s="151"/>
      <c r="AB30" s="147"/>
      <c r="AC30" s="148"/>
    </row>
    <row r="31" spans="1:29" s="155" customFormat="1" ht="24.9" customHeight="1" x14ac:dyDescent="0.25">
      <c r="A31" s="237">
        <f t="shared" si="5"/>
        <v>44464</v>
      </c>
      <c r="B31" s="238">
        <f t="shared" si="6"/>
        <v>44464</v>
      </c>
      <c r="C31" s="226" t="s">
        <v>291</v>
      </c>
      <c r="D31" s="131"/>
      <c r="E31" s="225"/>
      <c r="F31" s="131"/>
      <c r="G31" s="180"/>
      <c r="H31" s="161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214"/>
      <c r="V31" s="140"/>
      <c r="W31" s="134" t="s">
        <v>48</v>
      </c>
      <c r="X31" s="134">
        <v>6</v>
      </c>
      <c r="Y31" s="142">
        <f>SUM(X30:X31)</f>
        <v>14</v>
      </c>
      <c r="Z31" s="150"/>
      <c r="AA31" s="151"/>
      <c r="AB31" s="147"/>
      <c r="AC31" s="148"/>
    </row>
    <row r="32" spans="1:29" s="155" customFormat="1" ht="24.9" customHeight="1" x14ac:dyDescent="0.25">
      <c r="A32" s="286">
        <f t="shared" si="5"/>
        <v>44465</v>
      </c>
      <c r="B32" s="172">
        <f t="shared" si="6"/>
        <v>44465</v>
      </c>
      <c r="C32" s="181" t="s">
        <v>87</v>
      </c>
      <c r="D32" s="124"/>
      <c r="E32" s="166" t="s">
        <v>67</v>
      </c>
      <c r="F32" s="124" t="s">
        <v>33</v>
      </c>
      <c r="G32" s="180">
        <v>0.41666666666666669</v>
      </c>
      <c r="H32" s="161"/>
      <c r="I32" s="125"/>
      <c r="J32" s="127"/>
      <c r="K32" s="127"/>
      <c r="L32" s="127"/>
      <c r="M32" s="127"/>
      <c r="N32" s="127"/>
      <c r="O32" s="127"/>
      <c r="P32" s="127"/>
      <c r="Q32" s="127"/>
      <c r="R32" s="157"/>
      <c r="S32" s="127"/>
      <c r="T32" s="127"/>
      <c r="U32" s="127"/>
      <c r="V32" s="140"/>
      <c r="Z32" s="150"/>
      <c r="AA32" s="151"/>
      <c r="AB32" s="147"/>
      <c r="AC32" s="148"/>
    </row>
    <row r="33" spans="1:29" s="155" customFormat="1" ht="24.9" customHeight="1" x14ac:dyDescent="0.25">
      <c r="A33" s="252">
        <f t="shared" si="5"/>
        <v>44466</v>
      </c>
      <c r="B33" s="244">
        <f>+B32+DAY(1)</f>
        <v>44466</v>
      </c>
      <c r="C33" s="124" t="s">
        <v>58</v>
      </c>
      <c r="D33" s="124"/>
      <c r="E33" s="125">
        <v>1</v>
      </c>
      <c r="F33" s="124" t="s">
        <v>33</v>
      </c>
      <c r="G33" s="126">
        <v>0.75</v>
      </c>
      <c r="H33" s="126">
        <v>0.875</v>
      </c>
      <c r="I33" s="125"/>
      <c r="J33" s="127"/>
      <c r="K33" s="127"/>
      <c r="L33" s="127"/>
      <c r="M33" s="127"/>
      <c r="N33" s="127"/>
      <c r="O33" s="127"/>
      <c r="P33" s="127"/>
      <c r="Q33" s="127"/>
      <c r="R33" s="157"/>
      <c r="S33" s="127"/>
      <c r="T33" s="127"/>
      <c r="U33" s="127"/>
      <c r="V33" s="140"/>
      <c r="W33" s="132" t="s">
        <v>50</v>
      </c>
      <c r="X33" s="134"/>
      <c r="Z33" s="150"/>
      <c r="AA33" s="151"/>
      <c r="AB33" s="147"/>
      <c r="AC33" s="148"/>
    </row>
    <row r="34" spans="1:29" s="155" customFormat="1" ht="24.9" customHeight="1" x14ac:dyDescent="0.25">
      <c r="A34" s="252">
        <f t="shared" ref="A34" si="7">+B34</f>
        <v>44466</v>
      </c>
      <c r="B34" s="244">
        <f>+B33</f>
        <v>44466</v>
      </c>
      <c r="C34" s="124" t="str">
        <f>+C33</f>
        <v>Qualifikation ÖM Senioren Doppel</v>
      </c>
      <c r="D34" s="124"/>
      <c r="E34" s="125">
        <v>1</v>
      </c>
      <c r="F34" s="124" t="s">
        <v>41</v>
      </c>
      <c r="G34" s="126">
        <v>0.75</v>
      </c>
      <c r="H34" s="126">
        <v>0.875</v>
      </c>
      <c r="I34" s="125"/>
      <c r="J34" s="127"/>
      <c r="K34" s="127"/>
      <c r="L34" s="127"/>
      <c r="M34" s="127"/>
      <c r="N34" s="127"/>
      <c r="O34" s="127"/>
      <c r="P34" s="127"/>
      <c r="Q34" s="127"/>
      <c r="R34" s="157"/>
      <c r="S34" s="127"/>
      <c r="T34" s="127"/>
      <c r="U34" s="127"/>
      <c r="V34" s="140"/>
      <c r="W34" s="134" t="s">
        <v>47</v>
      </c>
      <c r="X34" s="134"/>
      <c r="Y34" s="134"/>
      <c r="Z34" s="150"/>
      <c r="AA34" s="151"/>
      <c r="AB34" s="147"/>
      <c r="AC34" s="148"/>
    </row>
    <row r="35" spans="1:29" s="155" customFormat="1" ht="24.9" customHeight="1" x14ac:dyDescent="0.25">
      <c r="A35" s="237">
        <f t="shared" ref="A35:A45" si="8">+B35</f>
        <v>44467</v>
      </c>
      <c r="B35" s="238">
        <f>+B33+DAY(1)</f>
        <v>44467</v>
      </c>
      <c r="C35" s="131"/>
      <c r="D35" s="131"/>
      <c r="E35" s="225"/>
      <c r="F35" s="131"/>
      <c r="G35" s="180"/>
      <c r="H35" s="161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0"/>
      <c r="W35" s="134" t="s">
        <v>48</v>
      </c>
      <c r="X35" s="134"/>
      <c r="Y35" s="142">
        <f>SUM(X34:X35)</f>
        <v>0</v>
      </c>
      <c r="Z35" s="150"/>
      <c r="AA35" s="151"/>
      <c r="AB35" s="147"/>
      <c r="AC35" s="148"/>
    </row>
    <row r="36" spans="1:29" s="155" customFormat="1" ht="24.9" customHeight="1" x14ac:dyDescent="0.25">
      <c r="A36" s="237">
        <f t="shared" si="8"/>
        <v>44468</v>
      </c>
      <c r="B36" s="238">
        <f t="shared" ref="B36:B42" si="9">+B35+DAY(1)</f>
        <v>44468</v>
      </c>
      <c r="C36" s="131"/>
      <c r="D36" s="131"/>
      <c r="E36" s="225"/>
      <c r="F36" s="131"/>
      <c r="G36" s="180"/>
      <c r="H36" s="161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0"/>
      <c r="Z36" s="150"/>
      <c r="AA36" s="151"/>
      <c r="AB36" s="147"/>
      <c r="AC36" s="148"/>
    </row>
    <row r="37" spans="1:29" s="155" customFormat="1" ht="24.9" customHeight="1" x14ac:dyDescent="0.25">
      <c r="A37" s="237">
        <f t="shared" si="8"/>
        <v>44469</v>
      </c>
      <c r="B37" s="238">
        <f t="shared" si="9"/>
        <v>44469</v>
      </c>
      <c r="C37" s="130"/>
      <c r="D37" s="131"/>
      <c r="E37" s="225"/>
      <c r="F37" s="131"/>
      <c r="G37" s="127"/>
      <c r="H37" s="161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40"/>
      <c r="W37" s="158" t="s">
        <v>54</v>
      </c>
      <c r="X37" s="159"/>
      <c r="Y37" s="158">
        <f>SUM(Y6:Y36)</f>
        <v>121</v>
      </c>
      <c r="Z37" s="150"/>
      <c r="AA37" s="151"/>
      <c r="AB37" s="147"/>
      <c r="AC37" s="148"/>
    </row>
    <row r="38" spans="1:29" s="155" customFormat="1" ht="24.9" customHeight="1" x14ac:dyDescent="0.25">
      <c r="A38" s="237">
        <f t="shared" si="8"/>
        <v>44470</v>
      </c>
      <c r="B38" s="238">
        <f t="shared" si="9"/>
        <v>44470</v>
      </c>
      <c r="C38" s="124" t="s">
        <v>46</v>
      </c>
      <c r="D38" s="124"/>
      <c r="E38" s="125">
        <v>1</v>
      </c>
      <c r="F38" s="124" t="s">
        <v>33</v>
      </c>
      <c r="G38" s="126">
        <v>0.6875</v>
      </c>
      <c r="H38" s="126"/>
      <c r="I38" s="125"/>
      <c r="J38" s="127"/>
      <c r="K38" s="127"/>
      <c r="L38" s="127"/>
      <c r="M38" s="127"/>
      <c r="N38" s="127"/>
      <c r="O38" s="127"/>
      <c r="P38" s="127"/>
      <c r="Q38" s="127"/>
      <c r="R38" s="127"/>
      <c r="S38" s="218"/>
      <c r="T38" s="127"/>
      <c r="U38" s="127"/>
      <c r="V38" s="140"/>
      <c r="Z38" s="150"/>
      <c r="AA38" s="151"/>
      <c r="AB38" s="147"/>
      <c r="AC38" s="148"/>
    </row>
    <row r="39" spans="1:29" s="155" customFormat="1" ht="24.9" customHeight="1" x14ac:dyDescent="0.25">
      <c r="A39" s="275">
        <f t="shared" si="8"/>
        <v>44471</v>
      </c>
      <c r="B39" s="276">
        <f>+B38+DAY(1)</f>
        <v>44471</v>
      </c>
      <c r="C39" s="124" t="s">
        <v>69</v>
      </c>
      <c r="D39" s="124" t="s">
        <v>42</v>
      </c>
      <c r="E39" s="137" t="s">
        <v>32</v>
      </c>
      <c r="F39" s="124" t="s">
        <v>33</v>
      </c>
      <c r="G39" s="195">
        <v>0.375</v>
      </c>
      <c r="H39" s="126"/>
      <c r="I39" s="125"/>
      <c r="J39" s="127"/>
      <c r="K39" s="127"/>
      <c r="L39" s="162"/>
      <c r="M39" s="127"/>
      <c r="N39" s="127"/>
      <c r="O39" s="127"/>
      <c r="P39" s="127"/>
      <c r="Q39" s="127"/>
      <c r="R39" s="127"/>
      <c r="S39" s="127"/>
      <c r="T39" s="127"/>
      <c r="U39" s="127"/>
      <c r="V39" s="140"/>
      <c r="Z39" s="150"/>
      <c r="AA39" s="151"/>
      <c r="AB39" s="147"/>
      <c r="AC39" s="148"/>
    </row>
    <row r="40" spans="1:29" s="155" customFormat="1" ht="24.9" customHeight="1" x14ac:dyDescent="0.25">
      <c r="A40" s="275">
        <f>+B39</f>
        <v>44471</v>
      </c>
      <c r="B40" s="276">
        <f>+B39</f>
        <v>44471</v>
      </c>
      <c r="C40" s="124" t="s">
        <v>69</v>
      </c>
      <c r="D40" s="124" t="s">
        <v>43</v>
      </c>
      <c r="E40" s="137" t="s">
        <v>32</v>
      </c>
      <c r="F40" s="124" t="s">
        <v>41</v>
      </c>
      <c r="G40" s="195">
        <v>0.45833333333333331</v>
      </c>
      <c r="H40" s="126"/>
      <c r="I40" s="125"/>
      <c r="J40" s="127"/>
      <c r="K40" s="127"/>
      <c r="L40" s="162"/>
      <c r="M40" s="127"/>
      <c r="N40" s="127"/>
      <c r="O40" s="127"/>
      <c r="P40" s="127"/>
      <c r="Q40" s="127"/>
      <c r="R40" s="127"/>
      <c r="S40" s="127"/>
      <c r="T40" s="127"/>
      <c r="U40" s="127"/>
      <c r="V40" s="140"/>
      <c r="W40" s="132"/>
      <c r="X40" s="134"/>
      <c r="Z40" s="150"/>
      <c r="AA40" s="151"/>
      <c r="AB40" s="147"/>
      <c r="AC40" s="148"/>
    </row>
    <row r="41" spans="1:29" s="13" customFormat="1" ht="24.9" customHeight="1" x14ac:dyDescent="0.25">
      <c r="A41" s="171">
        <f t="shared" si="8"/>
        <v>44472</v>
      </c>
      <c r="B41" s="172">
        <f>+B39+DAY(1)</f>
        <v>44472</v>
      </c>
      <c r="C41" s="124" t="s">
        <v>195</v>
      </c>
      <c r="D41" s="124" t="s">
        <v>234</v>
      </c>
      <c r="E41" s="125"/>
      <c r="F41" s="124" t="s">
        <v>33</v>
      </c>
      <c r="G41" s="126">
        <v>0.41666666666666669</v>
      </c>
      <c r="H41" s="126"/>
      <c r="I41" s="125"/>
      <c r="J41" s="127"/>
      <c r="K41" s="127"/>
      <c r="L41" s="127"/>
      <c r="M41" s="127"/>
      <c r="N41" s="127"/>
      <c r="O41" s="278"/>
      <c r="P41" s="127"/>
      <c r="Q41" s="127"/>
      <c r="R41" s="127"/>
      <c r="S41" s="127"/>
      <c r="T41" s="127"/>
      <c r="U41" s="127"/>
      <c r="V41" s="28"/>
      <c r="Z41" s="134"/>
    </row>
    <row r="42" spans="1:29" s="155" customFormat="1" ht="24.9" customHeight="1" x14ac:dyDescent="0.25">
      <c r="A42" s="243">
        <f t="shared" si="8"/>
        <v>44473</v>
      </c>
      <c r="B42" s="244">
        <f t="shared" si="9"/>
        <v>44473</v>
      </c>
      <c r="C42" s="124" t="s">
        <v>307</v>
      </c>
      <c r="D42" s="156" t="s">
        <v>27</v>
      </c>
      <c r="E42" s="137" t="s">
        <v>32</v>
      </c>
      <c r="F42" s="124" t="s">
        <v>33</v>
      </c>
      <c r="G42" s="195">
        <v>0.8125</v>
      </c>
      <c r="H42" s="126"/>
      <c r="I42" s="125"/>
      <c r="J42" s="152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40"/>
      <c r="Z42" s="134"/>
    </row>
    <row r="43" spans="1:29" s="155" customFormat="1" ht="24.9" customHeight="1" x14ac:dyDescent="0.25">
      <c r="A43" s="243">
        <f t="shared" ref="A43" si="10">+B43</f>
        <v>44473</v>
      </c>
      <c r="B43" s="244">
        <f>+B42</f>
        <v>44473</v>
      </c>
      <c r="C43" s="124" t="s">
        <v>6</v>
      </c>
      <c r="D43" s="156" t="s">
        <v>28</v>
      </c>
      <c r="E43" s="137" t="s">
        <v>32</v>
      </c>
      <c r="F43" s="124" t="s">
        <v>33</v>
      </c>
      <c r="G43" s="195">
        <v>0.8125</v>
      </c>
      <c r="H43" s="126"/>
      <c r="I43" s="125"/>
      <c r="J43" s="152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40"/>
      <c r="Z43" s="134"/>
    </row>
    <row r="44" spans="1:29" s="155" customFormat="1" ht="24.9" customHeight="1" x14ac:dyDescent="0.25">
      <c r="A44" s="243">
        <f t="shared" ref="A44" si="11">+B44</f>
        <v>44473</v>
      </c>
      <c r="B44" s="244">
        <f>+B42</f>
        <v>44473</v>
      </c>
      <c r="C44" s="124" t="s">
        <v>51</v>
      </c>
      <c r="D44" s="156" t="s">
        <v>52</v>
      </c>
      <c r="E44" s="137" t="s">
        <v>32</v>
      </c>
      <c r="F44" s="124" t="s">
        <v>41</v>
      </c>
      <c r="G44" s="195">
        <v>0.8125</v>
      </c>
      <c r="H44" s="126"/>
      <c r="I44" s="125"/>
      <c r="J44" s="152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40"/>
      <c r="Z44" s="134"/>
    </row>
    <row r="45" spans="1:29" s="28" customFormat="1" ht="24.9" customHeight="1" x14ac:dyDescent="0.25">
      <c r="A45" s="275">
        <f t="shared" si="8"/>
        <v>44474</v>
      </c>
      <c r="B45" s="276">
        <f>+B42+DAY(1)</f>
        <v>44474</v>
      </c>
      <c r="C45" s="124"/>
      <c r="D45" s="156"/>
      <c r="E45" s="137"/>
      <c r="F45" s="124"/>
      <c r="G45" s="195"/>
      <c r="H45" s="126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Z45" s="289"/>
      <c r="AA45" s="290"/>
      <c r="AB45" s="291"/>
      <c r="AC45" s="292"/>
    </row>
    <row r="46" spans="1:29" s="133" customFormat="1" ht="24.9" customHeight="1" x14ac:dyDescent="0.25">
      <c r="A46" s="241">
        <f>+B46</f>
        <v>44475</v>
      </c>
      <c r="B46" s="242">
        <f>+B45+DAY(1)</f>
        <v>44475</v>
      </c>
      <c r="C46" s="175" t="s">
        <v>93</v>
      </c>
      <c r="D46" s="154"/>
      <c r="E46" s="225"/>
      <c r="F46" s="131"/>
      <c r="G46" s="180"/>
      <c r="H46" s="161"/>
      <c r="I46" s="215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29" s="133" customFormat="1" ht="24.9" customHeight="1" x14ac:dyDescent="0.25">
      <c r="A47" s="266">
        <f>+B47</f>
        <v>44476</v>
      </c>
      <c r="B47" s="267">
        <f>+B46+DAY(1)</f>
        <v>44476</v>
      </c>
      <c r="C47" s="268" t="s">
        <v>82</v>
      </c>
      <c r="D47" s="269"/>
      <c r="E47" s="225"/>
      <c r="F47" s="131"/>
      <c r="G47" s="127"/>
      <c r="H47" s="161"/>
      <c r="I47" s="270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29" s="133" customFormat="1" ht="24.9" customHeight="1" x14ac:dyDescent="0.25">
      <c r="A48" s="237">
        <f>+B48</f>
        <v>44477</v>
      </c>
      <c r="B48" s="238">
        <f>+B47+DAY(1)</f>
        <v>44477</v>
      </c>
      <c r="C48" s="130"/>
      <c r="D48" s="131"/>
      <c r="E48" s="225"/>
      <c r="F48" s="131"/>
      <c r="G48" s="127"/>
      <c r="H48" s="161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</row>
    <row r="49" spans="1:29" s="133" customFormat="1" ht="24.9" customHeight="1" x14ac:dyDescent="0.25">
      <c r="A49" s="237">
        <f>+B49</f>
        <v>44478</v>
      </c>
      <c r="B49" s="238">
        <f>+B48+DAY(1)</f>
        <v>44478</v>
      </c>
      <c r="C49" s="124" t="s">
        <v>79</v>
      </c>
      <c r="D49" s="124" t="s">
        <v>73</v>
      </c>
      <c r="E49" s="125"/>
      <c r="F49" s="124" t="s">
        <v>33</v>
      </c>
      <c r="G49" s="126">
        <v>0.41666666666666669</v>
      </c>
      <c r="H49" s="126"/>
      <c r="I49" s="125"/>
      <c r="J49" s="127"/>
      <c r="K49" s="127"/>
      <c r="L49" s="127"/>
      <c r="M49" s="127"/>
      <c r="N49" s="127"/>
      <c r="O49" s="278"/>
      <c r="P49" s="127"/>
      <c r="Q49" s="127"/>
      <c r="R49" s="127"/>
      <c r="S49" s="127"/>
      <c r="T49" s="127"/>
      <c r="U49" s="127"/>
    </row>
    <row r="50" spans="1:29" s="133" customFormat="1" ht="24.9" customHeight="1" x14ac:dyDescent="0.25">
      <c r="A50" s="171">
        <f>+B50</f>
        <v>44479</v>
      </c>
      <c r="B50" s="172">
        <f>+B49+DAY(1)</f>
        <v>44479</v>
      </c>
      <c r="C50" s="124" t="s">
        <v>306</v>
      </c>
      <c r="D50" s="124" t="s">
        <v>245</v>
      </c>
      <c r="E50" s="137" t="s">
        <v>32</v>
      </c>
      <c r="F50" s="138" t="s">
        <v>33</v>
      </c>
      <c r="G50" s="195">
        <v>0.41666666666666669</v>
      </c>
      <c r="H50" s="126"/>
      <c r="I50" s="125"/>
      <c r="J50" s="127"/>
      <c r="K50" s="141"/>
      <c r="L50" s="127"/>
      <c r="M50" s="127"/>
      <c r="N50" s="127"/>
      <c r="O50" s="127"/>
      <c r="P50" s="127"/>
      <c r="Q50" s="127"/>
      <c r="R50" s="127"/>
      <c r="S50" s="127"/>
      <c r="T50" s="127"/>
      <c r="U50" s="127"/>
    </row>
    <row r="51" spans="1:29" s="133" customFormat="1" ht="24.9" customHeight="1" x14ac:dyDescent="0.25">
      <c r="A51" s="171">
        <f>+B50</f>
        <v>44479</v>
      </c>
      <c r="B51" s="172">
        <f>+B49+DAY(1)</f>
        <v>44479</v>
      </c>
      <c r="C51" s="124" t="s">
        <v>7</v>
      </c>
      <c r="D51" s="124" t="s">
        <v>25</v>
      </c>
      <c r="E51" s="137" t="s">
        <v>32</v>
      </c>
      <c r="F51" s="138" t="s">
        <v>41</v>
      </c>
      <c r="G51" s="195">
        <v>0.41666666666666669</v>
      </c>
      <c r="H51" s="126"/>
      <c r="I51" s="125"/>
      <c r="J51" s="127"/>
      <c r="K51" s="141"/>
      <c r="L51" s="127"/>
      <c r="M51" s="127"/>
      <c r="N51" s="127"/>
      <c r="O51" s="127"/>
      <c r="P51" s="127"/>
      <c r="Q51" s="127"/>
      <c r="R51" s="127"/>
      <c r="S51" s="127"/>
      <c r="T51" s="127"/>
      <c r="U51" s="127"/>
    </row>
    <row r="52" spans="1:29" s="133" customFormat="1" ht="24.9" customHeight="1" x14ac:dyDescent="0.25">
      <c r="A52" s="243">
        <f>+B52</f>
        <v>44480</v>
      </c>
      <c r="B52" s="244">
        <f>+B50+DAY(1)</f>
        <v>44480</v>
      </c>
      <c r="C52" s="124" t="s">
        <v>7</v>
      </c>
      <c r="D52" s="124" t="s">
        <v>304</v>
      </c>
      <c r="E52" s="137" t="s">
        <v>32</v>
      </c>
      <c r="F52" s="124" t="s">
        <v>33</v>
      </c>
      <c r="G52" s="195">
        <v>0.79166666666666663</v>
      </c>
      <c r="H52" s="126"/>
      <c r="I52" s="125"/>
      <c r="J52" s="127"/>
      <c r="K52" s="141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W52" s="134"/>
      <c r="X52" s="134"/>
      <c r="Y52" s="142"/>
    </row>
    <row r="53" spans="1:29" s="133" customFormat="1" ht="24.9" customHeight="1" x14ac:dyDescent="0.25">
      <c r="A53" s="243">
        <f>+B52</f>
        <v>44480</v>
      </c>
      <c r="B53" s="244">
        <f>+B50+DAY(1)</f>
        <v>44480</v>
      </c>
      <c r="C53" s="124" t="s">
        <v>7</v>
      </c>
      <c r="D53" s="124" t="s">
        <v>34</v>
      </c>
      <c r="E53" s="137" t="s">
        <v>32</v>
      </c>
      <c r="F53" s="124" t="s">
        <v>41</v>
      </c>
      <c r="G53" s="195">
        <v>0.79166666666666663</v>
      </c>
      <c r="H53" s="126"/>
      <c r="I53" s="125"/>
      <c r="J53" s="127"/>
      <c r="K53" s="141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W53" s="155"/>
      <c r="X53" s="155"/>
      <c r="Y53" s="155"/>
    </row>
    <row r="54" spans="1:29" s="133" customFormat="1" ht="24.9" customHeight="1" x14ac:dyDescent="0.25">
      <c r="A54" s="275">
        <f>+B54</f>
        <v>44481</v>
      </c>
      <c r="B54" s="276">
        <f>+B52+DAY(1)</f>
        <v>44481</v>
      </c>
      <c r="C54" s="124"/>
      <c r="D54" s="124"/>
      <c r="E54" s="137"/>
      <c r="F54" s="124"/>
      <c r="G54" s="195"/>
      <c r="H54" s="126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W54" s="155"/>
      <c r="X54" s="155"/>
      <c r="Y54" s="155"/>
    </row>
    <row r="55" spans="1:29" s="140" customFormat="1" ht="24.9" customHeight="1" x14ac:dyDescent="0.25">
      <c r="A55" s="237">
        <f>+B55</f>
        <v>44482</v>
      </c>
      <c r="B55" s="238">
        <f>+B54+DAY(1)</f>
        <v>44482</v>
      </c>
      <c r="C55" s="131"/>
      <c r="D55" s="131"/>
      <c r="E55" s="225"/>
      <c r="F55" s="131"/>
      <c r="G55" s="180"/>
      <c r="H55" s="161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Z55" s="133"/>
    </row>
    <row r="56" spans="1:29" s="140" customFormat="1" ht="24.9" customHeight="1" x14ac:dyDescent="0.25">
      <c r="A56" s="237">
        <f>+B56</f>
        <v>44483</v>
      </c>
      <c r="B56" s="238">
        <f>+B55+DAY(1)</f>
        <v>44483</v>
      </c>
      <c r="C56" s="130"/>
      <c r="D56" s="131"/>
      <c r="E56" s="225"/>
      <c r="F56" s="131"/>
      <c r="G56" s="180"/>
      <c r="H56" s="161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Z56" s="133"/>
    </row>
    <row r="57" spans="1:29" s="140" customFormat="1" ht="24.9" customHeight="1" x14ac:dyDescent="0.25">
      <c r="A57" s="237">
        <f>+B57</f>
        <v>44484</v>
      </c>
      <c r="B57" s="238">
        <f>+B56+DAY(1)</f>
        <v>44484</v>
      </c>
      <c r="C57" s="131"/>
      <c r="D57" s="131"/>
      <c r="E57" s="225"/>
      <c r="F57" s="131"/>
      <c r="G57" s="180"/>
      <c r="H57" s="161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Z57" s="133"/>
    </row>
    <row r="58" spans="1:29" s="28" customFormat="1" ht="24.9" customHeight="1" x14ac:dyDescent="0.25">
      <c r="A58" s="237">
        <f>+B58</f>
        <v>44485</v>
      </c>
      <c r="B58" s="238">
        <f>+B57+DAY(1)</f>
        <v>44485</v>
      </c>
      <c r="C58" s="124" t="s">
        <v>94</v>
      </c>
      <c r="D58" s="131"/>
      <c r="E58" s="137" t="s">
        <v>32</v>
      </c>
      <c r="F58" s="124" t="s">
        <v>33</v>
      </c>
      <c r="G58" s="180">
        <v>0.375</v>
      </c>
      <c r="H58" s="161"/>
      <c r="I58" s="125"/>
      <c r="J58" s="127"/>
      <c r="K58" s="127"/>
      <c r="L58" s="127"/>
      <c r="M58" s="127"/>
      <c r="N58" s="127"/>
      <c r="O58" s="127"/>
      <c r="P58" s="127"/>
      <c r="Q58" s="127"/>
      <c r="R58" s="157"/>
      <c r="S58" s="127"/>
      <c r="T58" s="127"/>
      <c r="U58" s="127"/>
      <c r="Z58" s="150"/>
      <c r="AA58" s="151"/>
      <c r="AB58" s="147"/>
      <c r="AC58" s="148"/>
    </row>
    <row r="59" spans="1:29" s="28" customFormat="1" ht="24.9" customHeight="1" x14ac:dyDescent="0.25">
      <c r="A59" s="237">
        <f>+B58</f>
        <v>44485</v>
      </c>
      <c r="B59" s="238">
        <f>+B57+DAY(1)</f>
        <v>44485</v>
      </c>
      <c r="C59" s="124" t="s">
        <v>94</v>
      </c>
      <c r="D59" s="131"/>
      <c r="E59" s="137" t="s">
        <v>32</v>
      </c>
      <c r="F59" s="124" t="s">
        <v>41</v>
      </c>
      <c r="G59" s="180">
        <v>0.45833333333333331</v>
      </c>
      <c r="H59" s="161">
        <v>0.58333333333333337</v>
      </c>
      <c r="I59" s="125"/>
      <c r="J59" s="127"/>
      <c r="K59" s="127"/>
      <c r="L59" s="127"/>
      <c r="M59" s="127"/>
      <c r="N59" s="127"/>
      <c r="O59" s="127"/>
      <c r="P59" s="127"/>
      <c r="Q59" s="127"/>
      <c r="R59" s="157"/>
      <c r="S59" s="127"/>
      <c r="T59" s="127"/>
      <c r="U59" s="127"/>
      <c r="Z59" s="150"/>
      <c r="AA59" s="151"/>
      <c r="AB59" s="147"/>
      <c r="AC59" s="148"/>
    </row>
    <row r="60" spans="1:29" s="28" customFormat="1" ht="24.9" customHeight="1" x14ac:dyDescent="0.25">
      <c r="A60" s="171">
        <f>+B60</f>
        <v>44486</v>
      </c>
      <c r="B60" s="172">
        <f>+B58+DAY(1)</f>
        <v>44486</v>
      </c>
      <c r="C60" s="124" t="s">
        <v>310</v>
      </c>
      <c r="D60" s="124" t="s">
        <v>245</v>
      </c>
      <c r="E60" s="137" t="s">
        <v>32</v>
      </c>
      <c r="F60" s="124" t="s">
        <v>33</v>
      </c>
      <c r="G60" s="195">
        <v>0.41666666666666669</v>
      </c>
      <c r="H60" s="126"/>
      <c r="I60" s="125"/>
      <c r="J60" s="152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Z60" s="150"/>
      <c r="AA60" s="151"/>
      <c r="AB60" s="147"/>
      <c r="AC60" s="148"/>
    </row>
    <row r="61" spans="1:29" s="28" customFormat="1" ht="24.9" customHeight="1" x14ac:dyDescent="0.25">
      <c r="A61" s="171">
        <f>+B61</f>
        <v>44486</v>
      </c>
      <c r="B61" s="172">
        <f>+B59+DAY(1)</f>
        <v>44486</v>
      </c>
      <c r="C61" s="124" t="s">
        <v>6</v>
      </c>
      <c r="D61" s="124" t="s">
        <v>25</v>
      </c>
      <c r="E61" s="137" t="s">
        <v>32</v>
      </c>
      <c r="F61" s="124" t="s">
        <v>33</v>
      </c>
      <c r="G61" s="195">
        <v>0.58333333333333337</v>
      </c>
      <c r="H61" s="126"/>
      <c r="I61" s="125"/>
      <c r="J61" s="152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Z61" s="150"/>
      <c r="AA61" s="151"/>
      <c r="AB61" s="147"/>
      <c r="AC61" s="148"/>
    </row>
    <row r="62" spans="1:29" s="13" customFormat="1" ht="24.9" customHeight="1" x14ac:dyDescent="0.25">
      <c r="A62" s="243">
        <f>+B62</f>
        <v>44487</v>
      </c>
      <c r="B62" s="244">
        <f>+B60+DAY(1)</f>
        <v>44487</v>
      </c>
      <c r="C62" s="124" t="s">
        <v>58</v>
      </c>
      <c r="D62" s="124"/>
      <c r="E62" s="125">
        <v>2</v>
      </c>
      <c r="F62" s="124" t="s">
        <v>33</v>
      </c>
      <c r="G62" s="126">
        <v>0.75</v>
      </c>
      <c r="H62" s="126">
        <v>0.875</v>
      </c>
      <c r="I62" s="125"/>
      <c r="J62" s="127"/>
      <c r="K62" s="127"/>
      <c r="L62" s="127"/>
      <c r="M62" s="127"/>
      <c r="N62" s="127"/>
      <c r="O62" s="127"/>
      <c r="P62" s="127"/>
      <c r="Q62" s="127"/>
      <c r="R62" s="157"/>
      <c r="S62" s="127"/>
      <c r="T62" s="127"/>
      <c r="U62" s="127"/>
      <c r="V62" s="28"/>
      <c r="W62" s="133"/>
      <c r="X62" s="133"/>
      <c r="Y62" s="133"/>
      <c r="Z62" s="150"/>
      <c r="AA62" s="163"/>
      <c r="AB62" s="164"/>
      <c r="AC62" s="148"/>
    </row>
    <row r="63" spans="1:29" s="13" customFormat="1" ht="24.9" customHeight="1" x14ac:dyDescent="0.25">
      <c r="A63" s="243">
        <f>+B62</f>
        <v>44487</v>
      </c>
      <c r="B63" s="244">
        <f>+B60+DAY(1)</f>
        <v>44487</v>
      </c>
      <c r="C63" s="124" t="str">
        <f>+C62</f>
        <v>Qualifikation ÖM Senioren Doppel</v>
      </c>
      <c r="D63" s="124"/>
      <c r="E63" s="125">
        <v>2</v>
      </c>
      <c r="F63" s="124" t="s">
        <v>41</v>
      </c>
      <c r="G63" s="126">
        <v>0.75</v>
      </c>
      <c r="H63" s="126">
        <v>0.875</v>
      </c>
      <c r="I63" s="125"/>
      <c r="J63" s="127"/>
      <c r="K63" s="127"/>
      <c r="L63" s="127"/>
      <c r="M63" s="127"/>
      <c r="N63" s="127"/>
      <c r="O63" s="127"/>
      <c r="P63" s="127"/>
      <c r="Q63" s="127"/>
      <c r="R63" s="157"/>
      <c r="S63" s="127"/>
      <c r="T63" s="127"/>
      <c r="U63" s="127"/>
      <c r="V63" s="28"/>
      <c r="W63" s="133"/>
      <c r="X63" s="133"/>
      <c r="Y63" s="133"/>
      <c r="Z63" s="150"/>
      <c r="AA63" s="163"/>
      <c r="AB63" s="164"/>
      <c r="AC63" s="148"/>
    </row>
    <row r="64" spans="1:29" s="13" customFormat="1" ht="24.9" customHeight="1" x14ac:dyDescent="0.25">
      <c r="A64" s="243">
        <f>+B64</f>
        <v>44488</v>
      </c>
      <c r="B64" s="244">
        <f>+B62+DAY(1)</f>
        <v>44488</v>
      </c>
      <c r="C64" s="131" t="s">
        <v>9</v>
      </c>
      <c r="D64" s="131" t="s">
        <v>47</v>
      </c>
      <c r="E64" s="127" t="s">
        <v>342</v>
      </c>
      <c r="F64" s="131" t="s">
        <v>33</v>
      </c>
      <c r="G64" s="161">
        <v>0.79166666666666663</v>
      </c>
      <c r="H64" s="161">
        <v>0.875</v>
      </c>
      <c r="I64" s="127"/>
      <c r="J64" s="127"/>
      <c r="K64" s="127"/>
      <c r="L64" s="127"/>
      <c r="M64" s="313"/>
      <c r="N64" s="125"/>
      <c r="O64" s="127"/>
      <c r="P64" s="127"/>
      <c r="Q64" s="127"/>
      <c r="R64" s="127"/>
      <c r="S64" s="127"/>
      <c r="T64" s="127"/>
      <c r="U64" s="127"/>
      <c r="V64" s="28"/>
      <c r="W64" s="133"/>
      <c r="X64" s="133"/>
      <c r="Y64" s="133"/>
      <c r="Z64" s="150"/>
      <c r="AA64" s="163"/>
      <c r="AB64" s="164"/>
      <c r="AC64" s="148"/>
    </row>
    <row r="65" spans="1:29" s="13" customFormat="1" ht="24.9" customHeight="1" x14ac:dyDescent="0.25">
      <c r="A65" s="241">
        <f>+B65</f>
        <v>44489</v>
      </c>
      <c r="B65" s="242">
        <f>+B64+DAY(1)</f>
        <v>44489</v>
      </c>
      <c r="C65" s="153" t="s">
        <v>30</v>
      </c>
      <c r="D65" s="154"/>
      <c r="E65" s="225"/>
      <c r="F65" s="131"/>
      <c r="G65" s="127"/>
      <c r="H65" s="161"/>
      <c r="I65" s="215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28"/>
      <c r="W65" s="133"/>
      <c r="X65" s="133"/>
      <c r="Y65" s="133"/>
      <c r="Z65" s="150"/>
      <c r="AA65" s="163"/>
      <c r="AB65" s="164"/>
      <c r="AC65" s="148"/>
    </row>
    <row r="66" spans="1:29" s="13" customFormat="1" ht="24.9" customHeight="1" x14ac:dyDescent="0.25">
      <c r="A66" s="241">
        <f>+B65</f>
        <v>44489</v>
      </c>
      <c r="B66" s="242">
        <f>+B64+DAY(1)</f>
        <v>44489</v>
      </c>
      <c r="C66" s="153" t="s">
        <v>74</v>
      </c>
      <c r="D66" s="154"/>
      <c r="E66" s="225"/>
      <c r="F66" s="131"/>
      <c r="G66" s="127"/>
      <c r="H66" s="161"/>
      <c r="I66" s="215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28"/>
      <c r="W66" s="133"/>
      <c r="X66" s="133"/>
      <c r="Y66" s="133"/>
      <c r="Z66" s="150"/>
      <c r="AA66" s="163"/>
      <c r="AB66" s="164"/>
      <c r="AC66" s="148"/>
    </row>
    <row r="67" spans="1:29" s="13" customFormat="1" ht="24.9" customHeight="1" x14ac:dyDescent="0.25">
      <c r="A67" s="275">
        <f t="shared" ref="A67:A73" si="12">+B67</f>
        <v>44490</v>
      </c>
      <c r="B67" s="276">
        <f>+B65+DAY(1)</f>
        <v>44490</v>
      </c>
      <c r="C67" s="135"/>
      <c r="D67" s="124"/>
      <c r="E67" s="137"/>
      <c r="F67" s="124"/>
      <c r="G67" s="125"/>
      <c r="H67" s="126"/>
      <c r="I67" s="125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28"/>
      <c r="W67" s="133"/>
      <c r="X67" s="133"/>
      <c r="Y67" s="133"/>
      <c r="Z67" s="150"/>
      <c r="AA67" s="163"/>
      <c r="AB67" s="164"/>
      <c r="AC67" s="148"/>
    </row>
    <row r="68" spans="1:29" s="155" customFormat="1" ht="24.9" customHeight="1" x14ac:dyDescent="0.25">
      <c r="A68" s="275">
        <f t="shared" si="12"/>
        <v>44491</v>
      </c>
      <c r="B68" s="276">
        <f>+B67+DAY(1)</f>
        <v>44491</v>
      </c>
      <c r="C68" s="135"/>
      <c r="D68" s="124"/>
      <c r="E68" s="125"/>
      <c r="F68" s="124"/>
      <c r="G68" s="126"/>
      <c r="H68" s="126"/>
      <c r="I68" s="125"/>
      <c r="J68" s="125"/>
      <c r="K68" s="125"/>
      <c r="L68" s="125"/>
      <c r="M68" s="127"/>
      <c r="N68" s="127"/>
      <c r="O68" s="127"/>
      <c r="P68" s="127"/>
      <c r="Q68" s="127"/>
      <c r="R68" s="127"/>
      <c r="S68" s="127"/>
      <c r="T68" s="127"/>
      <c r="U68" s="127"/>
      <c r="V68" s="140"/>
      <c r="W68" s="133"/>
      <c r="X68" s="133"/>
      <c r="Y68" s="133"/>
      <c r="Z68" s="134"/>
    </row>
    <row r="69" spans="1:29" s="155" customFormat="1" ht="24.9" customHeight="1" x14ac:dyDescent="0.25">
      <c r="A69" s="237">
        <f t="shared" si="12"/>
        <v>44492</v>
      </c>
      <c r="B69" s="238">
        <f>+B68+DAY(1)</f>
        <v>44492</v>
      </c>
      <c r="C69" s="245" t="s">
        <v>85</v>
      </c>
      <c r="D69" s="246"/>
      <c r="E69" s="247"/>
      <c r="F69" s="246" t="s">
        <v>33</v>
      </c>
      <c r="G69" s="248"/>
      <c r="H69" s="249"/>
      <c r="I69" s="250"/>
      <c r="J69" s="248"/>
      <c r="K69" s="248"/>
      <c r="L69" s="248"/>
      <c r="M69" s="248"/>
      <c r="N69" s="248"/>
      <c r="O69" s="279"/>
      <c r="P69" s="127"/>
      <c r="Q69" s="127"/>
      <c r="R69" s="127"/>
      <c r="S69" s="127"/>
      <c r="T69" s="127"/>
      <c r="U69" s="127"/>
      <c r="V69" s="140"/>
      <c r="W69" s="133"/>
      <c r="X69" s="133"/>
      <c r="Y69" s="133"/>
      <c r="Z69" s="134"/>
    </row>
    <row r="70" spans="1:29" s="155" customFormat="1" ht="24.9" customHeight="1" x14ac:dyDescent="0.25">
      <c r="A70" s="171">
        <f t="shared" si="12"/>
        <v>44493</v>
      </c>
      <c r="B70" s="172">
        <f>+B69+DAY(1)</f>
        <v>44493</v>
      </c>
      <c r="C70" s="245" t="s">
        <v>86</v>
      </c>
      <c r="D70" s="246"/>
      <c r="E70" s="247"/>
      <c r="F70" s="246" t="s">
        <v>33</v>
      </c>
      <c r="G70" s="248"/>
      <c r="H70" s="249"/>
      <c r="I70" s="250"/>
      <c r="J70" s="248"/>
      <c r="K70" s="248"/>
      <c r="L70" s="248"/>
      <c r="M70" s="248"/>
      <c r="N70" s="248"/>
      <c r="O70" s="279"/>
      <c r="P70" s="139"/>
      <c r="Q70" s="127"/>
      <c r="R70" s="127"/>
      <c r="S70" s="127"/>
      <c r="T70" s="127"/>
      <c r="U70" s="127"/>
      <c r="V70" s="140"/>
      <c r="W70" s="134"/>
      <c r="X70" s="134"/>
      <c r="Y70" s="134"/>
      <c r="Z70" s="134"/>
    </row>
    <row r="71" spans="1:29" s="28" customFormat="1" ht="24.9" customHeight="1" x14ac:dyDescent="0.25">
      <c r="A71" s="243">
        <f t="shared" si="12"/>
        <v>44494</v>
      </c>
      <c r="B71" s="244">
        <f>+B70+DAY(1)</f>
        <v>44494</v>
      </c>
      <c r="C71" s="124" t="s">
        <v>51</v>
      </c>
      <c r="D71" s="156" t="s">
        <v>52</v>
      </c>
      <c r="E71" s="137" t="s">
        <v>53</v>
      </c>
      <c r="F71" s="124" t="s">
        <v>33</v>
      </c>
      <c r="G71" s="195">
        <v>0.8125</v>
      </c>
      <c r="H71" s="126"/>
      <c r="I71" s="125"/>
      <c r="J71" s="152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W71" s="134"/>
      <c r="X71" s="134"/>
      <c r="Y71" s="134"/>
      <c r="Z71" s="150"/>
      <c r="AA71" s="151"/>
      <c r="AB71" s="147"/>
      <c r="AC71" s="148"/>
    </row>
    <row r="72" spans="1:29" s="28" customFormat="1" ht="24.9" customHeight="1" x14ac:dyDescent="0.25">
      <c r="A72" s="243">
        <f t="shared" ref="A72" si="13">+B72</f>
        <v>44494</v>
      </c>
      <c r="B72" s="244">
        <f>+B71</f>
        <v>44494</v>
      </c>
      <c r="C72" s="124" t="s">
        <v>51</v>
      </c>
      <c r="D72" s="156" t="s">
        <v>28</v>
      </c>
      <c r="E72" s="137" t="s">
        <v>53</v>
      </c>
      <c r="F72" s="124" t="s">
        <v>41</v>
      </c>
      <c r="G72" s="195">
        <v>0.8125</v>
      </c>
      <c r="H72" s="126"/>
      <c r="I72" s="125"/>
      <c r="J72" s="152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W72" s="134"/>
      <c r="X72" s="134"/>
      <c r="Y72" s="134"/>
      <c r="Z72" s="150"/>
      <c r="AA72" s="151"/>
      <c r="AB72" s="147"/>
      <c r="AC72" s="148"/>
    </row>
    <row r="73" spans="1:29" s="155" customFormat="1" ht="24.9" customHeight="1" x14ac:dyDescent="0.25">
      <c r="A73" s="171">
        <f t="shared" si="12"/>
        <v>44495</v>
      </c>
      <c r="B73" s="172">
        <f>+B71+DAY(1)</f>
        <v>44495</v>
      </c>
      <c r="C73" s="124" t="s">
        <v>40</v>
      </c>
      <c r="D73" s="156"/>
      <c r="E73" s="125">
        <v>1</v>
      </c>
      <c r="F73" s="124" t="s">
        <v>33</v>
      </c>
      <c r="G73" s="126">
        <v>0.41666666666666669</v>
      </c>
      <c r="H73" s="126">
        <v>0.54166666666666663</v>
      </c>
      <c r="I73" s="125"/>
      <c r="J73" s="127"/>
      <c r="K73" s="127"/>
      <c r="L73" s="127"/>
      <c r="M73" s="127"/>
      <c r="N73" s="127"/>
      <c r="O73" s="127"/>
      <c r="P73" s="160"/>
      <c r="Q73" s="127"/>
      <c r="R73" s="127"/>
      <c r="S73" s="127"/>
      <c r="T73" s="127"/>
      <c r="U73" s="127"/>
      <c r="V73" s="140"/>
      <c r="W73" s="133"/>
      <c r="X73" s="165"/>
      <c r="Y73" s="165"/>
      <c r="Z73" s="134"/>
    </row>
    <row r="74" spans="1:29" s="155" customFormat="1" ht="24.9" customHeight="1" x14ac:dyDescent="0.25">
      <c r="A74" s="171">
        <f>+B73</f>
        <v>44495</v>
      </c>
      <c r="B74" s="172">
        <f>+B71+DAY(1)</f>
        <v>44495</v>
      </c>
      <c r="C74" s="124" t="s">
        <v>40</v>
      </c>
      <c r="D74" s="156"/>
      <c r="E74" s="125">
        <v>1</v>
      </c>
      <c r="F74" s="124" t="s">
        <v>41</v>
      </c>
      <c r="G74" s="126">
        <v>0.45833333333333331</v>
      </c>
      <c r="H74" s="126">
        <v>0.58333333333333337</v>
      </c>
      <c r="I74" s="125"/>
      <c r="J74" s="127"/>
      <c r="K74" s="127"/>
      <c r="L74" s="127"/>
      <c r="M74" s="127"/>
      <c r="N74" s="127"/>
      <c r="O74" s="127"/>
      <c r="P74" s="160"/>
      <c r="Q74" s="127"/>
      <c r="R74" s="127"/>
      <c r="S74" s="127"/>
      <c r="T74" s="127"/>
      <c r="U74" s="127"/>
      <c r="V74" s="140"/>
      <c r="W74" s="133"/>
      <c r="X74" s="165"/>
      <c r="Y74" s="165"/>
      <c r="Z74" s="134"/>
    </row>
    <row r="75" spans="1:29" s="155" customFormat="1" ht="24.9" customHeight="1" x14ac:dyDescent="0.25">
      <c r="A75" s="237">
        <f>+B75</f>
        <v>44496</v>
      </c>
      <c r="B75" s="238">
        <f>+B73+DAY(1)</f>
        <v>44496</v>
      </c>
      <c r="C75" s="130"/>
      <c r="D75" s="131"/>
      <c r="E75" s="225"/>
      <c r="F75" s="131"/>
      <c r="G75" s="127"/>
      <c r="H75" s="161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40"/>
      <c r="W75" s="133"/>
      <c r="X75" s="165"/>
      <c r="Y75" s="165"/>
      <c r="Z75" s="134"/>
    </row>
    <row r="76" spans="1:29" s="155" customFormat="1" ht="24.9" customHeight="1" x14ac:dyDescent="0.25">
      <c r="A76" s="237">
        <f>+B76</f>
        <v>44497</v>
      </c>
      <c r="B76" s="238">
        <f>+B75+DAY(1)</f>
        <v>44497</v>
      </c>
      <c r="C76" s="130"/>
      <c r="D76" s="131"/>
      <c r="E76" s="225"/>
      <c r="F76" s="131"/>
      <c r="G76" s="127"/>
      <c r="H76" s="161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40"/>
      <c r="W76" s="133"/>
      <c r="X76" s="165"/>
      <c r="Y76" s="165"/>
      <c r="Z76" s="134"/>
    </row>
    <row r="77" spans="1:29" s="155" customFormat="1" ht="24.9" customHeight="1" x14ac:dyDescent="0.25">
      <c r="A77" s="237">
        <f>+B77</f>
        <v>44498</v>
      </c>
      <c r="B77" s="238">
        <f>+B76+DAY(1)</f>
        <v>44498</v>
      </c>
      <c r="C77" s="131" t="s">
        <v>46</v>
      </c>
      <c r="D77" s="228"/>
      <c r="E77" s="225" t="s">
        <v>53</v>
      </c>
      <c r="F77" s="131" t="s">
        <v>33</v>
      </c>
      <c r="G77" s="180">
        <v>0.6875</v>
      </c>
      <c r="H77" s="161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218"/>
      <c r="T77" s="127"/>
      <c r="U77" s="127"/>
      <c r="V77" s="140"/>
      <c r="W77" s="133"/>
      <c r="X77" s="165"/>
      <c r="Y77" s="165"/>
      <c r="Z77" s="134"/>
    </row>
    <row r="78" spans="1:29" s="28" customFormat="1" ht="24.9" customHeight="1" x14ac:dyDescent="0.25">
      <c r="A78" s="237">
        <f>+B78</f>
        <v>44499</v>
      </c>
      <c r="B78" s="238">
        <f>+B77+DAY(1)</f>
        <v>44499</v>
      </c>
      <c r="C78" s="124" t="s">
        <v>69</v>
      </c>
      <c r="D78" s="124" t="s">
        <v>43</v>
      </c>
      <c r="E78" s="137" t="s">
        <v>53</v>
      </c>
      <c r="F78" s="124" t="s">
        <v>33</v>
      </c>
      <c r="G78" s="195">
        <v>0.375</v>
      </c>
      <c r="H78" s="126"/>
      <c r="I78" s="125"/>
      <c r="J78" s="127"/>
      <c r="K78" s="127"/>
      <c r="L78" s="162"/>
      <c r="M78" s="127"/>
      <c r="N78" s="127"/>
      <c r="O78" s="127"/>
      <c r="P78" s="127"/>
      <c r="Q78" s="127"/>
      <c r="R78" s="127"/>
      <c r="S78" s="127"/>
      <c r="T78" s="127"/>
      <c r="U78" s="127"/>
      <c r="W78" s="134"/>
      <c r="X78" s="134"/>
      <c r="Y78" s="134"/>
      <c r="Z78" s="133"/>
    </row>
    <row r="79" spans="1:29" s="28" customFormat="1" ht="24.9" customHeight="1" x14ac:dyDescent="0.25">
      <c r="A79" s="237">
        <f>+B78</f>
        <v>44499</v>
      </c>
      <c r="B79" s="238">
        <f>+B77+DAY(1)</f>
        <v>44499</v>
      </c>
      <c r="C79" s="124" t="s">
        <v>69</v>
      </c>
      <c r="D79" s="124" t="s">
        <v>42</v>
      </c>
      <c r="E79" s="137" t="s">
        <v>53</v>
      </c>
      <c r="F79" s="124" t="s">
        <v>41</v>
      </c>
      <c r="G79" s="195">
        <v>0.45833333333333331</v>
      </c>
      <c r="H79" s="126"/>
      <c r="I79" s="125"/>
      <c r="J79" s="127"/>
      <c r="K79" s="127"/>
      <c r="L79" s="162"/>
      <c r="M79" s="127"/>
      <c r="N79" s="127"/>
      <c r="O79" s="127"/>
      <c r="P79" s="127"/>
      <c r="Q79" s="127"/>
      <c r="R79" s="127"/>
      <c r="S79" s="127"/>
      <c r="T79" s="127"/>
      <c r="U79" s="127"/>
      <c r="W79" s="134"/>
      <c r="X79" s="134"/>
      <c r="Y79" s="134"/>
      <c r="Z79" s="133"/>
    </row>
    <row r="80" spans="1:29" s="28" customFormat="1" ht="24.9" customHeight="1" x14ac:dyDescent="0.25">
      <c r="A80" s="171">
        <f>+B80</f>
        <v>44500</v>
      </c>
      <c r="B80" s="172">
        <f>+B78+DAY(1)</f>
        <v>44500</v>
      </c>
      <c r="C80" s="124"/>
      <c r="D80" s="156"/>
      <c r="E80" s="125"/>
      <c r="F80" s="124"/>
      <c r="G80" s="126"/>
      <c r="H80" s="12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W80" s="134"/>
      <c r="X80" s="134"/>
      <c r="Y80" s="134"/>
      <c r="Z80" s="133"/>
    </row>
    <row r="81" spans="1:29" s="13" customFormat="1" ht="24.9" customHeight="1" x14ac:dyDescent="0.25">
      <c r="A81" s="171">
        <f>+B81</f>
        <v>44501</v>
      </c>
      <c r="B81" s="172">
        <f>+B80+DAY(1)</f>
        <v>44501</v>
      </c>
      <c r="C81" s="124" t="s">
        <v>75</v>
      </c>
      <c r="D81" s="156"/>
      <c r="E81" s="125">
        <v>1</v>
      </c>
      <c r="F81" s="124" t="s">
        <v>33</v>
      </c>
      <c r="G81" s="126">
        <v>0.41666666666666669</v>
      </c>
      <c r="H81" s="126">
        <v>0.54166666666666663</v>
      </c>
      <c r="I81" s="125"/>
      <c r="J81" s="127"/>
      <c r="K81" s="127"/>
      <c r="L81" s="127"/>
      <c r="M81" s="127"/>
      <c r="N81" s="127"/>
      <c r="O81" s="127"/>
      <c r="P81" s="160"/>
      <c r="Q81" s="127"/>
      <c r="R81" s="127"/>
      <c r="S81" s="127"/>
      <c r="T81" s="127"/>
      <c r="U81" s="127"/>
      <c r="V81" s="28"/>
      <c r="W81" s="134"/>
      <c r="X81" s="134"/>
      <c r="Y81" s="134"/>
      <c r="Z81" s="145"/>
      <c r="AA81" s="151"/>
      <c r="AB81" s="147"/>
      <c r="AC81" s="148"/>
    </row>
    <row r="82" spans="1:29" s="13" customFormat="1" ht="24.9" customHeight="1" x14ac:dyDescent="0.25">
      <c r="A82" s="171">
        <f>+B82</f>
        <v>44501</v>
      </c>
      <c r="B82" s="172">
        <f>+B81</f>
        <v>44501</v>
      </c>
      <c r="C82" s="124" t="s">
        <v>75</v>
      </c>
      <c r="D82" s="156"/>
      <c r="E82" s="125">
        <v>1</v>
      </c>
      <c r="F82" s="124" t="s">
        <v>41</v>
      </c>
      <c r="G82" s="126">
        <v>0.41666666666666669</v>
      </c>
      <c r="H82" s="126">
        <v>0.54166666666666663</v>
      </c>
      <c r="I82" s="125"/>
      <c r="J82" s="127"/>
      <c r="K82" s="127"/>
      <c r="L82" s="127"/>
      <c r="M82" s="127"/>
      <c r="N82" s="127"/>
      <c r="O82" s="127"/>
      <c r="P82" s="160"/>
      <c r="Q82" s="127"/>
      <c r="R82" s="127"/>
      <c r="S82" s="127"/>
      <c r="T82" s="127"/>
      <c r="U82" s="127"/>
      <c r="V82" s="28"/>
      <c r="W82" s="134"/>
      <c r="X82" s="134"/>
      <c r="Y82" s="134"/>
      <c r="Z82" s="145"/>
      <c r="AA82" s="151"/>
      <c r="AB82" s="147"/>
      <c r="AC82" s="148"/>
    </row>
    <row r="83" spans="1:29" s="13" customFormat="1" ht="24.9" customHeight="1" x14ac:dyDescent="0.25">
      <c r="A83" s="237">
        <f>+B83</f>
        <v>44502</v>
      </c>
      <c r="B83" s="238">
        <f>+B81+DAY(1)</f>
        <v>44502</v>
      </c>
      <c r="C83" s="131"/>
      <c r="D83" s="131"/>
      <c r="E83" s="225"/>
      <c r="F83" s="131"/>
      <c r="G83" s="180"/>
      <c r="H83" s="161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28"/>
      <c r="W83" s="134"/>
      <c r="X83" s="134"/>
      <c r="Y83" s="134"/>
      <c r="Z83" s="145"/>
      <c r="AA83" s="151"/>
      <c r="AB83" s="147"/>
      <c r="AC83" s="148"/>
    </row>
    <row r="84" spans="1:29" s="13" customFormat="1" ht="24.9" customHeight="1" x14ac:dyDescent="0.25">
      <c r="A84" s="275">
        <f>+B84</f>
        <v>44503</v>
      </c>
      <c r="B84" s="276">
        <f>+B83+DAY(1)</f>
        <v>44503</v>
      </c>
      <c r="C84" s="135"/>
      <c r="D84" s="124"/>
      <c r="E84" s="137"/>
      <c r="F84" s="124"/>
      <c r="G84" s="195"/>
      <c r="H84" s="126"/>
      <c r="I84" s="125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28"/>
      <c r="W84" s="134"/>
      <c r="X84" s="134"/>
      <c r="Y84" s="134"/>
      <c r="Z84" s="145"/>
      <c r="AA84" s="151"/>
      <c r="AB84" s="147"/>
      <c r="AC84" s="148"/>
    </row>
    <row r="85" spans="1:29" s="13" customFormat="1" ht="24.9" customHeight="1" x14ac:dyDescent="0.25">
      <c r="A85" s="275">
        <f>+B84</f>
        <v>44503</v>
      </c>
      <c r="B85" s="276">
        <f>+B84+DAY(1)</f>
        <v>44504</v>
      </c>
      <c r="C85" s="135"/>
      <c r="D85" s="124"/>
      <c r="E85" s="137"/>
      <c r="F85" s="255"/>
      <c r="G85" s="324"/>
      <c r="H85" s="126"/>
      <c r="I85" s="125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28"/>
      <c r="W85" s="134"/>
      <c r="X85" s="134"/>
      <c r="Y85" s="134"/>
      <c r="Z85" s="134"/>
    </row>
    <row r="86" spans="1:29" s="13" customFormat="1" ht="24.9" customHeight="1" x14ac:dyDescent="0.25">
      <c r="A86" s="275">
        <f>+B86</f>
        <v>44505</v>
      </c>
      <c r="B86" s="276">
        <f>+B85+DAY(1)</f>
        <v>44505</v>
      </c>
      <c r="C86" s="135"/>
      <c r="D86" s="124"/>
      <c r="E86" s="137"/>
      <c r="F86" s="255"/>
      <c r="G86" s="324"/>
      <c r="H86" s="126"/>
      <c r="I86" s="125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28"/>
      <c r="W86" s="134"/>
      <c r="X86" s="134"/>
      <c r="Y86" s="134"/>
      <c r="Z86" s="134"/>
    </row>
    <row r="87" spans="1:29" s="13" customFormat="1" ht="24.9" customHeight="1" x14ac:dyDescent="0.25">
      <c r="A87" s="237">
        <f>+B87</f>
        <v>44506</v>
      </c>
      <c r="B87" s="238">
        <f>+B86+DAY(1)</f>
        <v>44506</v>
      </c>
      <c r="C87" s="124" t="s">
        <v>94</v>
      </c>
      <c r="D87" s="131"/>
      <c r="E87" s="137" t="s">
        <v>53</v>
      </c>
      <c r="F87" s="124" t="s">
        <v>33</v>
      </c>
      <c r="G87" s="180">
        <v>0.375</v>
      </c>
      <c r="H87" s="161"/>
      <c r="I87" s="125"/>
      <c r="J87" s="127"/>
      <c r="K87" s="127"/>
      <c r="L87" s="127"/>
      <c r="M87" s="127"/>
      <c r="N87" s="127"/>
      <c r="O87" s="127"/>
      <c r="P87" s="127"/>
      <c r="Q87" s="127"/>
      <c r="R87" s="157"/>
      <c r="S87" s="127"/>
      <c r="T87" s="127"/>
      <c r="U87" s="127"/>
      <c r="V87" s="28"/>
      <c r="W87" s="134"/>
      <c r="X87" s="134"/>
      <c r="Y87" s="134"/>
      <c r="Z87" s="134"/>
    </row>
    <row r="88" spans="1:29" s="13" customFormat="1" ht="24.9" customHeight="1" x14ac:dyDescent="0.25">
      <c r="A88" s="237">
        <f>+B87</f>
        <v>44506</v>
      </c>
      <c r="B88" s="238">
        <f t="shared" ref="B88:B93" si="14">+B86+DAY(1)</f>
        <v>44506</v>
      </c>
      <c r="C88" s="124" t="s">
        <v>94</v>
      </c>
      <c r="D88" s="131"/>
      <c r="E88" s="137" t="s">
        <v>53</v>
      </c>
      <c r="F88" s="124" t="s">
        <v>41</v>
      </c>
      <c r="G88" s="180">
        <v>0.45833333333333331</v>
      </c>
      <c r="H88" s="161">
        <v>0.58333333333333337</v>
      </c>
      <c r="I88" s="125"/>
      <c r="J88" s="127"/>
      <c r="K88" s="127"/>
      <c r="L88" s="127"/>
      <c r="M88" s="127"/>
      <c r="N88" s="127"/>
      <c r="O88" s="127"/>
      <c r="P88" s="127"/>
      <c r="Q88" s="127"/>
      <c r="R88" s="157"/>
      <c r="S88" s="127"/>
      <c r="T88" s="127"/>
      <c r="U88" s="127"/>
      <c r="V88" s="28"/>
      <c r="W88" s="134"/>
      <c r="X88" s="134"/>
      <c r="Y88" s="134"/>
      <c r="Z88" s="134"/>
    </row>
    <row r="89" spans="1:29" s="13" customFormat="1" ht="24.9" customHeight="1" x14ac:dyDescent="0.25">
      <c r="A89" s="171">
        <f t="shared" ref="A89:A97" si="15">+B89</f>
        <v>44507</v>
      </c>
      <c r="B89" s="172">
        <f t="shared" si="14"/>
        <v>44507</v>
      </c>
      <c r="C89" s="124" t="s">
        <v>6</v>
      </c>
      <c r="D89" s="124" t="s">
        <v>25</v>
      </c>
      <c r="E89" s="137" t="s">
        <v>53</v>
      </c>
      <c r="F89" s="124" t="s">
        <v>33</v>
      </c>
      <c r="G89" s="195">
        <v>0.41666666666666669</v>
      </c>
      <c r="H89" s="126"/>
      <c r="I89" s="125"/>
      <c r="J89" s="152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28"/>
      <c r="W89" s="134"/>
      <c r="X89" s="134"/>
      <c r="Y89" s="134"/>
      <c r="Z89" s="134"/>
    </row>
    <row r="90" spans="1:29" s="13" customFormat="1" ht="24.9" customHeight="1" x14ac:dyDescent="0.25">
      <c r="A90" s="171">
        <f t="shared" si="15"/>
        <v>44507</v>
      </c>
      <c r="B90" s="172">
        <f t="shared" si="14"/>
        <v>44507</v>
      </c>
      <c r="C90" s="124" t="s">
        <v>51</v>
      </c>
      <c r="D90" s="124" t="s">
        <v>23</v>
      </c>
      <c r="E90" s="137" t="s">
        <v>53</v>
      </c>
      <c r="F90" s="124" t="s">
        <v>33</v>
      </c>
      <c r="G90" s="195">
        <v>0.41666666666666669</v>
      </c>
      <c r="H90" s="126"/>
      <c r="I90" s="125"/>
      <c r="J90" s="152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28"/>
      <c r="W90" s="134"/>
      <c r="X90" s="134"/>
      <c r="Y90" s="134"/>
      <c r="Z90" s="134"/>
    </row>
    <row r="91" spans="1:29" s="28" customFormat="1" ht="24.9" customHeight="1" x14ac:dyDescent="0.25">
      <c r="A91" s="243">
        <f t="shared" si="15"/>
        <v>44508</v>
      </c>
      <c r="B91" s="244">
        <f t="shared" si="14"/>
        <v>44508</v>
      </c>
      <c r="C91" s="124" t="s">
        <v>40</v>
      </c>
      <c r="D91" s="156"/>
      <c r="E91" s="125">
        <v>2</v>
      </c>
      <c r="F91" s="124" t="s">
        <v>33</v>
      </c>
      <c r="G91" s="126">
        <v>0.75</v>
      </c>
      <c r="H91" s="126">
        <v>0.875</v>
      </c>
      <c r="I91" s="125"/>
      <c r="J91" s="127"/>
      <c r="K91" s="127"/>
      <c r="L91" s="127"/>
      <c r="M91" s="127"/>
      <c r="N91" s="127"/>
      <c r="O91" s="127"/>
      <c r="P91" s="160"/>
      <c r="Q91" s="127"/>
      <c r="R91" s="127"/>
      <c r="S91" s="127"/>
      <c r="T91" s="127"/>
      <c r="U91" s="127"/>
      <c r="W91" s="134"/>
      <c r="X91" s="134"/>
      <c r="Y91" s="134"/>
      <c r="Z91" s="150"/>
      <c r="AA91" s="151"/>
      <c r="AB91" s="147"/>
      <c r="AC91" s="148"/>
    </row>
    <row r="92" spans="1:29" s="28" customFormat="1" ht="24.9" customHeight="1" x14ac:dyDescent="0.25">
      <c r="A92" s="243">
        <f t="shared" si="15"/>
        <v>44508</v>
      </c>
      <c r="B92" s="244">
        <f t="shared" si="14"/>
        <v>44508</v>
      </c>
      <c r="C92" s="124" t="s">
        <v>40</v>
      </c>
      <c r="D92" s="156"/>
      <c r="E92" s="125">
        <v>2</v>
      </c>
      <c r="F92" s="124" t="s">
        <v>41</v>
      </c>
      <c r="G92" s="126">
        <v>0.75</v>
      </c>
      <c r="H92" s="126">
        <v>0.875</v>
      </c>
      <c r="I92" s="125"/>
      <c r="J92" s="127"/>
      <c r="K92" s="127"/>
      <c r="L92" s="127"/>
      <c r="M92" s="127"/>
      <c r="N92" s="127"/>
      <c r="O92" s="127"/>
      <c r="P92" s="160"/>
      <c r="Q92" s="127"/>
      <c r="R92" s="127"/>
      <c r="S92" s="127"/>
      <c r="T92" s="127"/>
      <c r="U92" s="127"/>
      <c r="W92" s="134"/>
      <c r="X92" s="134"/>
      <c r="Y92" s="134"/>
      <c r="Z92" s="150"/>
      <c r="AA92" s="151"/>
      <c r="AB92" s="147"/>
      <c r="AC92" s="148"/>
    </row>
    <row r="93" spans="1:29" s="13" customFormat="1" ht="24.9" customHeight="1" x14ac:dyDescent="0.25">
      <c r="A93" s="243">
        <f t="shared" si="15"/>
        <v>44509</v>
      </c>
      <c r="B93" s="244">
        <f t="shared" si="14"/>
        <v>44509</v>
      </c>
      <c r="C93" s="131" t="s">
        <v>9</v>
      </c>
      <c r="D93" s="131" t="s">
        <v>47</v>
      </c>
      <c r="E93" s="225" t="s">
        <v>343</v>
      </c>
      <c r="F93" s="131" t="s">
        <v>33</v>
      </c>
      <c r="G93" s="161">
        <v>0.79166666666666663</v>
      </c>
      <c r="H93" s="161">
        <v>0.875</v>
      </c>
      <c r="I93" s="127"/>
      <c r="J93" s="127"/>
      <c r="K93" s="127"/>
      <c r="L93" s="127"/>
      <c r="M93" s="313"/>
      <c r="N93" s="125"/>
      <c r="O93" s="127"/>
      <c r="P93" s="127"/>
      <c r="Q93" s="127"/>
      <c r="R93" s="127"/>
      <c r="S93" s="127"/>
      <c r="T93" s="127"/>
      <c r="U93" s="127"/>
      <c r="V93" s="28"/>
      <c r="W93" s="134"/>
      <c r="X93" s="134"/>
      <c r="Y93" s="134"/>
      <c r="Z93" s="134"/>
    </row>
    <row r="94" spans="1:29" s="13" customFormat="1" ht="24.9" customHeight="1" x14ac:dyDescent="0.25">
      <c r="A94" s="237">
        <f t="shared" si="15"/>
        <v>44510</v>
      </c>
      <c r="B94" s="238">
        <f>+B93+DAY(1)</f>
        <v>44510</v>
      </c>
      <c r="C94" s="131"/>
      <c r="D94" s="131"/>
      <c r="E94" s="225"/>
      <c r="F94" s="131"/>
      <c r="G94" s="180"/>
      <c r="H94" s="161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28"/>
      <c r="W94" s="134"/>
      <c r="X94" s="134"/>
      <c r="Y94" s="134"/>
      <c r="Z94" s="134"/>
    </row>
    <row r="95" spans="1:29" s="13" customFormat="1" ht="24.9" customHeight="1" x14ac:dyDescent="0.25">
      <c r="A95" s="237">
        <f t="shared" si="15"/>
        <v>44511</v>
      </c>
      <c r="B95" s="238">
        <f>+B94+DAY(1)</f>
        <v>44511</v>
      </c>
      <c r="C95" s="130"/>
      <c r="D95" s="131"/>
      <c r="E95" s="225"/>
      <c r="F95" s="131"/>
      <c r="G95" s="127"/>
      <c r="H95" s="161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28"/>
      <c r="W95" s="133"/>
      <c r="X95" s="221"/>
      <c r="Y95" s="221"/>
      <c r="Z95" s="134"/>
    </row>
    <row r="96" spans="1:29" s="13" customFormat="1" ht="24.9" customHeight="1" x14ac:dyDescent="0.25">
      <c r="A96" s="237">
        <f t="shared" si="15"/>
        <v>44512</v>
      </c>
      <c r="B96" s="238">
        <f>+B95+DAY(1)</f>
        <v>44512</v>
      </c>
      <c r="C96" s="230"/>
      <c r="D96" s="131"/>
      <c r="E96" s="225"/>
      <c r="F96" s="131"/>
      <c r="G96" s="127"/>
      <c r="H96" s="161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28"/>
      <c r="W96" s="167"/>
      <c r="X96" s="165"/>
      <c r="Y96" s="165"/>
      <c r="Z96" s="145"/>
      <c r="AA96" s="151"/>
      <c r="AB96" s="147"/>
      <c r="AC96" s="148"/>
    </row>
    <row r="97" spans="1:26" s="13" customFormat="1" ht="24.9" customHeight="1" x14ac:dyDescent="0.25">
      <c r="A97" s="237">
        <f t="shared" si="15"/>
        <v>44513</v>
      </c>
      <c r="B97" s="238">
        <f>+B96+DAY(1)</f>
        <v>44513</v>
      </c>
      <c r="C97" s="135" t="s">
        <v>94</v>
      </c>
      <c r="D97" s="181" t="s">
        <v>197</v>
      </c>
      <c r="E97" s="217" t="s">
        <v>67</v>
      </c>
      <c r="F97" s="124" t="s">
        <v>33</v>
      </c>
      <c r="G97" s="180">
        <v>0.375</v>
      </c>
      <c r="H97" s="161"/>
      <c r="I97" s="125"/>
      <c r="J97" s="127"/>
      <c r="K97" s="127"/>
      <c r="L97" s="127"/>
      <c r="M97" s="127"/>
      <c r="N97" s="127"/>
      <c r="O97" s="127"/>
      <c r="P97" s="127"/>
      <c r="Q97" s="127"/>
      <c r="R97" s="157"/>
      <c r="S97" s="127"/>
      <c r="T97" s="127"/>
      <c r="U97" s="127"/>
      <c r="V97" s="28"/>
      <c r="W97" s="134"/>
      <c r="X97" s="134"/>
      <c r="Y97" s="134"/>
      <c r="Z97" s="134"/>
    </row>
    <row r="98" spans="1:26" s="13" customFormat="1" ht="24.9" customHeight="1" x14ac:dyDescent="0.25">
      <c r="A98" s="237">
        <f>+B97</f>
        <v>44513</v>
      </c>
      <c r="B98" s="238">
        <f>+B96+DAY(1)</f>
        <v>44513</v>
      </c>
      <c r="C98" s="135" t="s">
        <v>94</v>
      </c>
      <c r="D98" s="181" t="s">
        <v>198</v>
      </c>
      <c r="E98" s="217" t="s">
        <v>67</v>
      </c>
      <c r="F98" s="124" t="s">
        <v>41</v>
      </c>
      <c r="G98" s="180">
        <v>0.45833333333333331</v>
      </c>
      <c r="H98" s="161">
        <v>0.58333333333333337</v>
      </c>
      <c r="I98" s="125"/>
      <c r="J98" s="127"/>
      <c r="K98" s="127"/>
      <c r="L98" s="127"/>
      <c r="M98" s="127"/>
      <c r="N98" s="127"/>
      <c r="O98" s="127"/>
      <c r="P98" s="127"/>
      <c r="Q98" s="127"/>
      <c r="R98" s="157"/>
      <c r="S98" s="127"/>
      <c r="T98" s="127"/>
      <c r="U98" s="127"/>
      <c r="V98" s="28"/>
      <c r="W98" s="134"/>
      <c r="X98" s="134"/>
      <c r="Y98" s="134"/>
      <c r="Z98" s="134"/>
    </row>
    <row r="99" spans="1:26" s="13" customFormat="1" ht="24.9" customHeight="1" x14ac:dyDescent="0.25">
      <c r="A99" s="171">
        <f>+B99</f>
        <v>44514</v>
      </c>
      <c r="B99" s="172">
        <f>+B97+DAY(1)</f>
        <v>44514</v>
      </c>
      <c r="C99" s="124" t="s">
        <v>290</v>
      </c>
      <c r="D99" s="124" t="s">
        <v>55</v>
      </c>
      <c r="E99" s="137" t="s">
        <v>53</v>
      </c>
      <c r="F99" s="124" t="s">
        <v>33</v>
      </c>
      <c r="G99" s="195">
        <v>0.41666666666666669</v>
      </c>
      <c r="H99" s="126"/>
      <c r="I99" s="125"/>
      <c r="J99" s="127"/>
      <c r="K99" s="141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28"/>
      <c r="W99" s="133"/>
      <c r="X99" s="165"/>
      <c r="Y99" s="165"/>
      <c r="Z99" s="134"/>
    </row>
    <row r="100" spans="1:26" s="13" customFormat="1" ht="24.9" customHeight="1" x14ac:dyDescent="0.25">
      <c r="A100" s="171">
        <f>+B99</f>
        <v>44514</v>
      </c>
      <c r="B100" s="172">
        <f>+B97+DAY(1)</f>
        <v>44514</v>
      </c>
      <c r="C100" s="124" t="s">
        <v>7</v>
      </c>
      <c r="D100" s="124" t="s">
        <v>23</v>
      </c>
      <c r="E100" s="137" t="s">
        <v>53</v>
      </c>
      <c r="F100" s="124" t="s">
        <v>41</v>
      </c>
      <c r="G100" s="195">
        <v>0.41666666666666669</v>
      </c>
      <c r="H100" s="126"/>
      <c r="I100" s="125"/>
      <c r="J100" s="127"/>
      <c r="K100" s="141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28"/>
      <c r="W100" s="133"/>
      <c r="X100" s="165"/>
      <c r="Y100" s="165"/>
      <c r="Z100" s="134"/>
    </row>
    <row r="101" spans="1:26" s="155" customFormat="1" ht="24.9" customHeight="1" x14ac:dyDescent="0.25">
      <c r="A101" s="243">
        <f t="shared" ref="A101:A107" si="16">+B101</f>
        <v>44515</v>
      </c>
      <c r="B101" s="244">
        <f>+B100+DAY(1)</f>
        <v>44515</v>
      </c>
      <c r="C101" s="124"/>
      <c r="D101" s="124"/>
      <c r="E101" s="137"/>
      <c r="F101" s="124"/>
      <c r="G101" s="195"/>
      <c r="H101" s="126"/>
      <c r="I101" s="125"/>
      <c r="J101" s="127"/>
      <c r="K101" s="125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40"/>
      <c r="W101" s="134"/>
      <c r="X101" s="134"/>
      <c r="Y101" s="134"/>
      <c r="Z101" s="134"/>
    </row>
    <row r="102" spans="1:26" s="155" customFormat="1" ht="24.9" customHeight="1" x14ac:dyDescent="0.25">
      <c r="A102" s="243">
        <f t="shared" si="16"/>
        <v>44515</v>
      </c>
      <c r="B102" s="244">
        <f>+B99+DAY(1)</f>
        <v>44515</v>
      </c>
      <c r="C102" s="124"/>
      <c r="D102" s="124"/>
      <c r="E102" s="137"/>
      <c r="F102" s="124"/>
      <c r="G102" s="195"/>
      <c r="H102" s="126"/>
      <c r="I102" s="125"/>
      <c r="J102" s="127"/>
      <c r="K102" s="125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40"/>
      <c r="W102" s="134"/>
      <c r="X102" s="134"/>
      <c r="Y102" s="134"/>
      <c r="Z102" s="134"/>
    </row>
    <row r="103" spans="1:26" s="28" customFormat="1" ht="24.9" customHeight="1" x14ac:dyDescent="0.25">
      <c r="A103" s="243">
        <f t="shared" si="16"/>
        <v>44516</v>
      </c>
      <c r="B103" s="244">
        <f>+B102+DAY(1)</f>
        <v>44516</v>
      </c>
      <c r="C103" s="124"/>
      <c r="D103" s="124"/>
      <c r="E103" s="125"/>
      <c r="F103" s="124"/>
      <c r="G103" s="126"/>
      <c r="H103" s="126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W103" s="134"/>
      <c r="X103" s="134"/>
      <c r="Y103" s="134"/>
      <c r="Z103" s="133"/>
    </row>
    <row r="104" spans="1:26" s="28" customFormat="1" ht="24.9" customHeight="1" x14ac:dyDescent="0.25">
      <c r="A104" s="237">
        <f t="shared" si="16"/>
        <v>44517</v>
      </c>
      <c r="B104" s="238">
        <f>+B103+DAY(1)</f>
        <v>44517</v>
      </c>
      <c r="C104" s="131"/>
      <c r="D104" s="131"/>
      <c r="E104" s="225"/>
      <c r="F104" s="131"/>
      <c r="G104" s="127"/>
      <c r="H104" s="161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W104" s="134"/>
      <c r="X104" s="134"/>
      <c r="Y104" s="134"/>
      <c r="Z104" s="133"/>
    </row>
    <row r="105" spans="1:26" s="28" customFormat="1" ht="24.9" customHeight="1" x14ac:dyDescent="0.25">
      <c r="A105" s="275">
        <f t="shared" si="16"/>
        <v>44518</v>
      </c>
      <c r="B105" s="276">
        <f>+B104+DAY(1)</f>
        <v>44518</v>
      </c>
      <c r="C105" s="135"/>
      <c r="D105" s="124"/>
      <c r="E105" s="125"/>
      <c r="F105" s="124"/>
      <c r="G105" s="126"/>
      <c r="H105" s="126"/>
      <c r="I105" s="125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W105" s="134"/>
      <c r="X105" s="134"/>
      <c r="Y105" s="134"/>
      <c r="Z105" s="133"/>
    </row>
    <row r="106" spans="1:26" s="28" customFormat="1" ht="24.9" customHeight="1" x14ac:dyDescent="0.25">
      <c r="A106" s="237">
        <f t="shared" si="16"/>
        <v>44519</v>
      </c>
      <c r="B106" s="238">
        <f>+B105+DAY(1)</f>
        <v>44519</v>
      </c>
      <c r="C106" s="124"/>
      <c r="D106" s="124"/>
      <c r="E106" s="125"/>
      <c r="F106" s="124"/>
      <c r="G106" s="126"/>
      <c r="H106" s="126"/>
      <c r="I106" s="125"/>
      <c r="J106" s="127"/>
      <c r="K106" s="127"/>
      <c r="L106" s="127"/>
      <c r="M106" s="127"/>
      <c r="N106" s="127"/>
      <c r="O106" s="127"/>
      <c r="P106" s="127"/>
      <c r="Q106" s="127"/>
      <c r="R106" s="127"/>
      <c r="S106" s="125"/>
      <c r="T106" s="127"/>
      <c r="U106" s="127"/>
      <c r="W106" s="134"/>
      <c r="X106" s="134"/>
      <c r="Y106" s="134"/>
      <c r="Z106" s="133"/>
    </row>
    <row r="107" spans="1:26" s="28" customFormat="1" ht="24.9" customHeight="1" x14ac:dyDescent="0.25">
      <c r="A107" s="237">
        <f t="shared" si="16"/>
        <v>44520</v>
      </c>
      <c r="B107" s="238">
        <f>+B106+DAY(1)</f>
        <v>44520</v>
      </c>
      <c r="C107" s="314"/>
      <c r="D107" s="316"/>
      <c r="E107" s="247"/>
      <c r="F107" s="246"/>
      <c r="G107" s="250"/>
      <c r="H107" s="251"/>
      <c r="I107" s="250"/>
      <c r="J107" s="248"/>
      <c r="K107" s="248"/>
      <c r="L107" s="248"/>
      <c r="M107" s="248"/>
      <c r="N107" s="248"/>
      <c r="O107" s="248"/>
      <c r="P107" s="248"/>
      <c r="Q107" s="250"/>
      <c r="R107" s="250"/>
      <c r="S107" s="127"/>
      <c r="T107" s="127"/>
      <c r="U107" s="127"/>
      <c r="W107" s="134"/>
      <c r="X107" s="134"/>
      <c r="Y107" s="134"/>
      <c r="Z107" s="133"/>
    </row>
    <row r="108" spans="1:26" s="28" customFormat="1" ht="24.9" customHeight="1" x14ac:dyDescent="0.25">
      <c r="A108" s="237">
        <f>+B107</f>
        <v>44520</v>
      </c>
      <c r="B108" s="238">
        <f>+B106+DAY(1)</f>
        <v>44520</v>
      </c>
      <c r="C108" s="315"/>
      <c r="D108" s="255"/>
      <c r="E108" s="125"/>
      <c r="F108" s="124"/>
      <c r="G108" s="125"/>
      <c r="H108" s="126"/>
      <c r="I108" s="125"/>
      <c r="J108" s="127"/>
      <c r="K108" s="127"/>
      <c r="L108" s="127"/>
      <c r="M108" s="127"/>
      <c r="N108" s="127"/>
      <c r="O108" s="127"/>
      <c r="P108" s="127"/>
      <c r="Q108" s="125"/>
      <c r="R108" s="250"/>
      <c r="S108" s="127"/>
      <c r="T108" s="127"/>
      <c r="U108" s="127"/>
      <c r="W108" s="134"/>
      <c r="X108" s="134"/>
      <c r="Y108" s="134"/>
      <c r="Z108" s="133"/>
    </row>
    <row r="109" spans="1:26" s="28" customFormat="1" ht="24.9" customHeight="1" x14ac:dyDescent="0.25">
      <c r="A109" s="171">
        <f t="shared" ref="A109:A118" si="17">+B109</f>
        <v>44521</v>
      </c>
      <c r="B109" s="172">
        <f>+B107+DAY(1)</f>
        <v>44521</v>
      </c>
      <c r="C109" s="314"/>
      <c r="D109" s="316"/>
      <c r="E109" s="247"/>
      <c r="F109" s="246"/>
      <c r="G109" s="250"/>
      <c r="H109" s="251"/>
      <c r="I109" s="250"/>
      <c r="J109" s="248"/>
      <c r="K109" s="248"/>
      <c r="L109" s="248"/>
      <c r="M109" s="248"/>
      <c r="N109" s="248"/>
      <c r="O109" s="248"/>
      <c r="P109" s="248"/>
      <c r="Q109" s="250"/>
      <c r="R109" s="250"/>
      <c r="S109" s="127"/>
      <c r="T109" s="127"/>
      <c r="U109" s="127"/>
      <c r="W109" s="167"/>
      <c r="X109" s="165"/>
      <c r="Y109" s="165"/>
      <c r="Z109" s="133"/>
    </row>
    <row r="110" spans="1:26" s="28" customFormat="1" ht="24.9" customHeight="1" x14ac:dyDescent="0.25">
      <c r="A110" s="171">
        <f t="shared" si="17"/>
        <v>44521</v>
      </c>
      <c r="B110" s="172">
        <f>+B107+DAY(1)</f>
        <v>44521</v>
      </c>
      <c r="C110" s="315"/>
      <c r="D110" s="255"/>
      <c r="E110" s="125"/>
      <c r="F110" s="124"/>
      <c r="G110" s="125"/>
      <c r="H110" s="126"/>
      <c r="I110" s="125"/>
      <c r="J110" s="127"/>
      <c r="K110" s="127"/>
      <c r="L110" s="127"/>
      <c r="M110" s="127"/>
      <c r="N110" s="127"/>
      <c r="O110" s="127"/>
      <c r="P110" s="127"/>
      <c r="Q110" s="125"/>
      <c r="R110" s="250"/>
      <c r="S110" s="127"/>
      <c r="T110" s="127"/>
      <c r="U110" s="127"/>
      <c r="W110" s="167"/>
      <c r="X110" s="165"/>
      <c r="Y110" s="165"/>
      <c r="Z110" s="133"/>
    </row>
    <row r="111" spans="1:26" s="28" customFormat="1" ht="24.9" customHeight="1" x14ac:dyDescent="0.25">
      <c r="A111" s="243">
        <f t="shared" si="17"/>
        <v>44522</v>
      </c>
      <c r="B111" s="244">
        <f>+B109+DAY(1)</f>
        <v>44522</v>
      </c>
      <c r="C111" s="124"/>
      <c r="D111" s="156"/>
      <c r="E111" s="137"/>
      <c r="F111" s="124"/>
      <c r="G111" s="195"/>
      <c r="H111" s="126"/>
      <c r="I111" s="125"/>
      <c r="J111" s="125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W111" s="134"/>
      <c r="X111" s="134"/>
      <c r="Y111" s="134"/>
      <c r="Z111" s="133"/>
    </row>
    <row r="112" spans="1:26" s="28" customFormat="1" ht="24.9" customHeight="1" x14ac:dyDescent="0.25">
      <c r="A112" s="243">
        <f t="shared" ref="A112" si="18">+B112</f>
        <v>44522</v>
      </c>
      <c r="B112" s="244">
        <f>+B110+DAY(1)</f>
        <v>44522</v>
      </c>
      <c r="C112" s="124"/>
      <c r="D112" s="156"/>
      <c r="E112" s="137"/>
      <c r="F112" s="124"/>
      <c r="G112" s="195"/>
      <c r="H112" s="126"/>
      <c r="I112" s="125"/>
      <c r="J112" s="125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W112" s="134"/>
      <c r="X112" s="134"/>
      <c r="Y112" s="134"/>
      <c r="Z112" s="133"/>
    </row>
    <row r="113" spans="1:29" s="28" customFormat="1" ht="24.9" customHeight="1" x14ac:dyDescent="0.25">
      <c r="A113" s="243">
        <f t="shared" ref="A113" si="19">+B113</f>
        <v>44522</v>
      </c>
      <c r="B113" s="244">
        <f>+B110+DAY(1)</f>
        <v>44522</v>
      </c>
      <c r="C113" s="124"/>
      <c r="D113" s="156"/>
      <c r="E113" s="137"/>
      <c r="F113" s="124"/>
      <c r="G113" s="195"/>
      <c r="H113" s="126"/>
      <c r="I113" s="125"/>
      <c r="J113" s="125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W113" s="134"/>
      <c r="X113" s="134"/>
      <c r="Y113" s="134"/>
      <c r="Z113" s="133"/>
    </row>
    <row r="114" spans="1:29" s="28" customFormat="1" ht="24.9" customHeight="1" x14ac:dyDescent="0.25">
      <c r="A114" s="275">
        <f t="shared" si="17"/>
        <v>44523</v>
      </c>
      <c r="B114" s="276">
        <f>+B111+DAY(1)</f>
        <v>44523</v>
      </c>
      <c r="C114" s="124"/>
      <c r="D114" s="156"/>
      <c r="E114" s="137"/>
      <c r="F114" s="124"/>
      <c r="G114" s="195"/>
      <c r="H114" s="126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W114" s="133"/>
      <c r="X114" s="133"/>
      <c r="Y114" s="133"/>
      <c r="Z114" s="133"/>
    </row>
    <row r="115" spans="1:29" s="28" customFormat="1" ht="24.9" customHeight="1" x14ac:dyDescent="0.25">
      <c r="A115" s="237">
        <f t="shared" si="17"/>
        <v>44524</v>
      </c>
      <c r="B115" s="238">
        <f>+B114+DAY(1)</f>
        <v>44524</v>
      </c>
      <c r="C115" s="130"/>
      <c r="D115" s="131"/>
      <c r="E115" s="225"/>
      <c r="F115" s="131"/>
      <c r="G115" s="127"/>
      <c r="H115" s="16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W115" s="133"/>
      <c r="X115" s="133"/>
      <c r="Y115" s="133"/>
      <c r="Z115" s="150"/>
      <c r="AA115" s="151"/>
      <c r="AB115" s="147"/>
      <c r="AC115" s="148"/>
    </row>
    <row r="116" spans="1:29" s="28" customFormat="1" ht="24.9" customHeight="1" x14ac:dyDescent="0.25">
      <c r="A116" s="237">
        <f t="shared" si="17"/>
        <v>44525</v>
      </c>
      <c r="B116" s="238">
        <f>+B115+DAY(1)</f>
        <v>44525</v>
      </c>
      <c r="C116" s="131"/>
      <c r="D116" s="131"/>
      <c r="E116" s="225"/>
      <c r="F116" s="229"/>
      <c r="G116" s="196"/>
      <c r="H116" s="16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W116" s="133"/>
      <c r="X116" s="133"/>
      <c r="Y116" s="133"/>
      <c r="Z116" s="133"/>
    </row>
    <row r="117" spans="1:29" s="28" customFormat="1" ht="24.9" customHeight="1" x14ac:dyDescent="0.25">
      <c r="A117" s="237">
        <f t="shared" si="17"/>
        <v>44526</v>
      </c>
      <c r="B117" s="238">
        <f>+B116+DAY(1)</f>
        <v>44526</v>
      </c>
      <c r="C117" s="131"/>
      <c r="D117" s="131"/>
      <c r="E117" s="225"/>
      <c r="F117" s="229"/>
      <c r="G117" s="196"/>
      <c r="H117" s="16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W117" s="133"/>
      <c r="X117" s="133"/>
      <c r="Y117" s="133"/>
      <c r="Z117" s="133"/>
    </row>
    <row r="118" spans="1:29" s="28" customFormat="1" ht="24.9" customHeight="1" x14ac:dyDescent="0.25">
      <c r="A118" s="237">
        <f t="shared" si="17"/>
        <v>44527</v>
      </c>
      <c r="B118" s="238">
        <f>+B117+DAY(1)</f>
        <v>44527</v>
      </c>
      <c r="C118" s="124"/>
      <c r="D118" s="124"/>
      <c r="E118" s="137"/>
      <c r="F118" s="124"/>
      <c r="G118" s="195"/>
      <c r="H118" s="126"/>
      <c r="I118" s="125"/>
      <c r="J118" s="127"/>
      <c r="K118" s="127"/>
      <c r="L118" s="125"/>
      <c r="M118" s="127"/>
      <c r="N118" s="127"/>
      <c r="O118" s="127"/>
      <c r="P118" s="127"/>
      <c r="Q118" s="127"/>
      <c r="R118" s="127"/>
      <c r="S118" s="127"/>
      <c r="T118" s="127"/>
      <c r="U118" s="127"/>
      <c r="W118" s="133"/>
      <c r="X118" s="133"/>
      <c r="Y118" s="133"/>
      <c r="Z118" s="133"/>
    </row>
    <row r="119" spans="1:29" s="28" customFormat="1" ht="24.9" customHeight="1" x14ac:dyDescent="0.25">
      <c r="A119" s="237">
        <f>+B118</f>
        <v>44527</v>
      </c>
      <c r="B119" s="238">
        <f>+B117+DAY(1)</f>
        <v>44527</v>
      </c>
      <c r="C119" s="124"/>
      <c r="D119" s="124"/>
      <c r="E119" s="137"/>
      <c r="F119" s="124"/>
      <c r="G119" s="195"/>
      <c r="H119" s="126"/>
      <c r="I119" s="125"/>
      <c r="J119" s="127"/>
      <c r="K119" s="127"/>
      <c r="L119" s="125"/>
      <c r="M119" s="127"/>
      <c r="N119" s="127"/>
      <c r="O119" s="127"/>
      <c r="P119" s="127"/>
      <c r="Q119" s="127"/>
      <c r="R119" s="127"/>
      <c r="S119" s="127"/>
      <c r="T119" s="127"/>
      <c r="U119" s="127"/>
      <c r="W119" s="133"/>
      <c r="X119" s="133"/>
      <c r="Y119" s="133"/>
      <c r="Z119" s="133"/>
    </row>
    <row r="120" spans="1:29" s="28" customFormat="1" ht="24.9" customHeight="1" x14ac:dyDescent="0.25">
      <c r="A120" s="171">
        <f>+B120</f>
        <v>44528</v>
      </c>
      <c r="B120" s="172">
        <f>+B118+DAY(1)</f>
        <v>44528</v>
      </c>
      <c r="C120" s="124"/>
      <c r="D120" s="156"/>
      <c r="E120" s="137"/>
      <c r="F120" s="124"/>
      <c r="G120" s="180"/>
      <c r="H120" s="161"/>
      <c r="I120" s="125"/>
      <c r="J120" s="125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W120" s="133"/>
      <c r="X120" s="133"/>
      <c r="Y120" s="133"/>
      <c r="Z120" s="133"/>
    </row>
    <row r="121" spans="1:29" s="28" customFormat="1" ht="24.9" customHeight="1" x14ac:dyDescent="0.25">
      <c r="A121" s="171">
        <f>+B121</f>
        <v>44528</v>
      </c>
      <c r="B121" s="172">
        <f>+B119+DAY(1)</f>
        <v>44528</v>
      </c>
      <c r="C121" s="124"/>
      <c r="D121" s="156"/>
      <c r="E121" s="137"/>
      <c r="F121" s="124"/>
      <c r="G121" s="180"/>
      <c r="H121" s="161"/>
      <c r="I121" s="125"/>
      <c r="J121" s="125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W121" s="133"/>
      <c r="X121" s="133"/>
      <c r="Y121" s="133"/>
      <c r="Z121" s="133"/>
    </row>
    <row r="122" spans="1:29" s="28" customFormat="1" ht="24.9" customHeight="1" x14ac:dyDescent="0.25">
      <c r="A122" s="243">
        <f>+B122</f>
        <v>44529</v>
      </c>
      <c r="B122" s="244">
        <f>+B120+DAY(1)</f>
        <v>44529</v>
      </c>
      <c r="C122" s="124"/>
      <c r="D122" s="156"/>
      <c r="E122" s="125"/>
      <c r="F122" s="124"/>
      <c r="G122" s="126"/>
      <c r="H122" s="126"/>
      <c r="I122" s="125"/>
      <c r="J122" s="127"/>
      <c r="K122" s="127"/>
      <c r="L122" s="127"/>
      <c r="M122" s="127"/>
      <c r="N122" s="127"/>
      <c r="O122" s="127"/>
      <c r="P122" s="125"/>
      <c r="Q122" s="127"/>
      <c r="R122" s="127"/>
      <c r="S122" s="127"/>
      <c r="T122" s="127"/>
      <c r="U122" s="127"/>
      <c r="W122" s="133"/>
      <c r="X122" s="133"/>
      <c r="Y122" s="133"/>
      <c r="Z122" s="133"/>
    </row>
    <row r="123" spans="1:29" s="28" customFormat="1" ht="24.9" customHeight="1" x14ac:dyDescent="0.25">
      <c r="A123" s="243">
        <f>+B122</f>
        <v>44529</v>
      </c>
      <c r="B123" s="244">
        <f>+B120+DAY(1)</f>
        <v>44529</v>
      </c>
      <c r="C123" s="124"/>
      <c r="D123" s="156"/>
      <c r="E123" s="125"/>
      <c r="F123" s="124"/>
      <c r="G123" s="126"/>
      <c r="H123" s="126"/>
      <c r="I123" s="125"/>
      <c r="J123" s="127"/>
      <c r="K123" s="127"/>
      <c r="L123" s="127"/>
      <c r="M123" s="127"/>
      <c r="N123" s="127"/>
      <c r="O123" s="127"/>
      <c r="P123" s="125"/>
      <c r="Q123" s="127"/>
      <c r="R123" s="127"/>
      <c r="S123" s="127"/>
      <c r="T123" s="127"/>
      <c r="U123" s="127"/>
      <c r="W123" s="133"/>
      <c r="X123" s="133"/>
      <c r="Y123" s="133"/>
      <c r="Z123" s="133"/>
    </row>
    <row r="124" spans="1:29" s="28" customFormat="1" ht="24.9" customHeight="1" x14ac:dyDescent="0.25">
      <c r="A124" s="237">
        <f t="shared" ref="A124:A133" si="20">+B124</f>
        <v>44530</v>
      </c>
      <c r="B124" s="238">
        <f>+B122+DAY(1)</f>
        <v>44530</v>
      </c>
      <c r="C124" s="131"/>
      <c r="D124" s="131"/>
      <c r="E124" s="225"/>
      <c r="F124" s="229"/>
      <c r="G124" s="196"/>
      <c r="H124" s="16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W124" s="133"/>
      <c r="X124" s="133"/>
      <c r="Y124" s="133"/>
      <c r="Z124" s="133"/>
    </row>
    <row r="125" spans="1:29" s="28" customFormat="1" ht="24.9" customHeight="1" x14ac:dyDescent="0.25">
      <c r="A125" s="237">
        <f t="shared" si="20"/>
        <v>44531</v>
      </c>
      <c r="B125" s="238">
        <f t="shared" ref="B125:B133" si="21">+B124+DAY(1)</f>
        <v>44531</v>
      </c>
      <c r="C125" s="131"/>
      <c r="D125" s="228"/>
      <c r="E125" s="225"/>
      <c r="F125" s="131"/>
      <c r="G125" s="180"/>
      <c r="H125" s="16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W125" s="133"/>
      <c r="X125" s="133"/>
      <c r="Y125" s="133"/>
      <c r="Z125" s="133"/>
    </row>
    <row r="126" spans="1:29" s="28" customFormat="1" ht="24.9" customHeight="1" x14ac:dyDescent="0.25">
      <c r="A126" s="237">
        <f t="shared" si="20"/>
        <v>44532</v>
      </c>
      <c r="B126" s="238">
        <f t="shared" si="21"/>
        <v>44532</v>
      </c>
      <c r="C126" s="131"/>
      <c r="D126" s="228"/>
      <c r="E126" s="225"/>
      <c r="F126" s="131"/>
      <c r="G126" s="127"/>
      <c r="H126" s="16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W126" s="133"/>
      <c r="X126" s="133"/>
      <c r="Y126" s="133"/>
      <c r="Z126" s="133"/>
    </row>
    <row r="127" spans="1:29" s="28" customFormat="1" ht="24.9" customHeight="1" x14ac:dyDescent="0.25">
      <c r="A127" s="237">
        <f t="shared" si="20"/>
        <v>44533</v>
      </c>
      <c r="B127" s="238">
        <f t="shared" si="21"/>
        <v>44533</v>
      </c>
      <c r="C127" s="124"/>
      <c r="D127" s="124"/>
      <c r="E127" s="125"/>
      <c r="F127" s="124"/>
      <c r="G127" s="126"/>
      <c r="H127" s="126"/>
      <c r="I127" s="125"/>
      <c r="J127" s="127"/>
      <c r="K127" s="127"/>
      <c r="L127" s="127"/>
      <c r="M127" s="127"/>
      <c r="N127" s="127"/>
      <c r="O127" s="127"/>
      <c r="P127" s="127"/>
      <c r="Q127" s="127"/>
      <c r="R127" s="127"/>
      <c r="S127" s="125"/>
      <c r="T127" s="127"/>
      <c r="U127" s="127"/>
      <c r="W127" s="133"/>
      <c r="X127" s="133"/>
      <c r="Y127" s="133"/>
      <c r="Z127" s="133"/>
    </row>
    <row r="128" spans="1:29" s="28" customFormat="1" ht="24.9" customHeight="1" x14ac:dyDescent="0.25">
      <c r="A128" s="237">
        <f t="shared" si="20"/>
        <v>44534</v>
      </c>
      <c r="B128" s="238">
        <f t="shared" si="21"/>
        <v>44534</v>
      </c>
      <c r="C128" s="314"/>
      <c r="D128" s="316"/>
      <c r="E128" s="247"/>
      <c r="F128" s="246"/>
      <c r="G128" s="250"/>
      <c r="H128" s="251"/>
      <c r="I128" s="250"/>
      <c r="J128" s="248"/>
      <c r="K128" s="248"/>
      <c r="L128" s="248"/>
      <c r="M128" s="248"/>
      <c r="N128" s="248"/>
      <c r="O128" s="248"/>
      <c r="P128" s="250"/>
      <c r="Q128" s="127"/>
      <c r="R128" s="127"/>
      <c r="S128" s="127"/>
      <c r="T128" s="127"/>
      <c r="U128" s="127"/>
      <c r="W128" s="133"/>
      <c r="X128" s="133"/>
      <c r="Y128" s="133"/>
      <c r="Z128" s="133"/>
    </row>
    <row r="129" spans="1:26" s="28" customFormat="1" ht="24.9" customHeight="1" x14ac:dyDescent="0.25">
      <c r="A129" s="171">
        <f t="shared" si="20"/>
        <v>44535</v>
      </c>
      <c r="B129" s="172">
        <f t="shared" si="21"/>
        <v>44535</v>
      </c>
      <c r="C129" s="314"/>
      <c r="D129" s="316"/>
      <c r="E129" s="247"/>
      <c r="F129" s="246"/>
      <c r="G129" s="250"/>
      <c r="H129" s="251"/>
      <c r="I129" s="250"/>
      <c r="J129" s="248"/>
      <c r="K129" s="248"/>
      <c r="L129" s="248"/>
      <c r="M129" s="248"/>
      <c r="N129" s="248"/>
      <c r="O129" s="248"/>
      <c r="P129" s="250"/>
      <c r="Q129" s="127"/>
      <c r="R129" s="127"/>
      <c r="S129" s="127"/>
      <c r="T129" s="127"/>
      <c r="U129" s="127"/>
      <c r="W129" s="134"/>
      <c r="X129" s="134"/>
      <c r="Y129" s="134"/>
      <c r="Z129" s="133"/>
    </row>
    <row r="130" spans="1:26" s="28" customFormat="1" ht="24.9" customHeight="1" x14ac:dyDescent="0.25">
      <c r="A130" s="243">
        <f t="shared" si="20"/>
        <v>44536</v>
      </c>
      <c r="B130" s="244">
        <f t="shared" si="21"/>
        <v>44536</v>
      </c>
      <c r="C130" s="124"/>
      <c r="D130" s="156"/>
      <c r="E130" s="137"/>
      <c r="F130" s="124"/>
      <c r="G130" s="195"/>
      <c r="H130" s="126"/>
      <c r="I130" s="125"/>
      <c r="J130" s="125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W130" s="133"/>
      <c r="X130" s="133"/>
      <c r="Y130" s="133"/>
      <c r="Z130" s="133"/>
    </row>
    <row r="131" spans="1:26" s="28" customFormat="1" ht="24.9" customHeight="1" x14ac:dyDescent="0.25">
      <c r="A131" s="243">
        <f t="shared" ref="A131" si="22">+B131</f>
        <v>44536</v>
      </c>
      <c r="B131" s="244">
        <f>+B130</f>
        <v>44536</v>
      </c>
      <c r="C131" s="124"/>
      <c r="D131" s="156"/>
      <c r="E131" s="137"/>
      <c r="F131" s="124"/>
      <c r="G131" s="195"/>
      <c r="H131" s="126"/>
      <c r="I131" s="125"/>
      <c r="J131" s="125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W131" s="133"/>
      <c r="X131" s="133"/>
      <c r="Y131" s="133"/>
      <c r="Z131" s="133"/>
    </row>
    <row r="132" spans="1:26" s="28" customFormat="1" ht="24.9" customHeight="1" x14ac:dyDescent="0.25">
      <c r="A132" s="275">
        <f t="shared" si="20"/>
        <v>44537</v>
      </c>
      <c r="B132" s="276">
        <f>+B130+DAY(1)</f>
        <v>44537</v>
      </c>
      <c r="C132" s="124"/>
      <c r="D132" s="156"/>
      <c r="E132" s="137"/>
      <c r="F132" s="124"/>
      <c r="G132" s="195"/>
      <c r="H132" s="126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W132" s="133"/>
      <c r="X132" s="133"/>
      <c r="Y132" s="133"/>
      <c r="Z132" s="133"/>
    </row>
    <row r="133" spans="1:26" s="170" customFormat="1" ht="24.9" customHeight="1" x14ac:dyDescent="0.25">
      <c r="A133" s="171">
        <f t="shared" si="20"/>
        <v>44538</v>
      </c>
      <c r="B133" s="172">
        <f t="shared" si="21"/>
        <v>44538</v>
      </c>
      <c r="C133" s="149"/>
      <c r="D133" s="124"/>
      <c r="E133" s="125"/>
      <c r="F133" s="124"/>
      <c r="G133" s="126"/>
      <c r="H133" s="126"/>
      <c r="I133" s="125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5"/>
      <c r="U133" s="127"/>
      <c r="V133" s="169"/>
      <c r="W133" s="133"/>
      <c r="X133" s="133"/>
      <c r="Y133" s="133"/>
      <c r="Z133" s="134"/>
    </row>
    <row r="134" spans="1:26" s="170" customFormat="1" ht="24.9" customHeight="1" x14ac:dyDescent="0.25">
      <c r="A134" s="308">
        <f>+B133</f>
        <v>44538</v>
      </c>
      <c r="B134" s="309">
        <f>+B132+DAY(1)</f>
        <v>44538</v>
      </c>
      <c r="C134" s="135"/>
      <c r="D134" s="124"/>
      <c r="E134" s="125"/>
      <c r="F134" s="124"/>
      <c r="G134" s="126"/>
      <c r="H134" s="126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69"/>
      <c r="W134" s="133"/>
      <c r="X134" s="133"/>
      <c r="Y134" s="133"/>
      <c r="Z134" s="134"/>
    </row>
    <row r="135" spans="1:26" s="170" customFormat="1" ht="24.9" customHeight="1" x14ac:dyDescent="0.25">
      <c r="A135" s="237">
        <f>+B135</f>
        <v>44539</v>
      </c>
      <c r="B135" s="238">
        <f>+B133+DAY(1)</f>
        <v>44539</v>
      </c>
      <c r="C135" s="226"/>
      <c r="D135" s="131"/>
      <c r="E135" s="127"/>
      <c r="F135" s="131"/>
      <c r="G135" s="161"/>
      <c r="H135" s="16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69"/>
      <c r="W135" s="133"/>
      <c r="X135" s="133"/>
      <c r="Y135" s="133"/>
      <c r="Z135" s="134"/>
    </row>
    <row r="136" spans="1:26" s="170" customFormat="1" ht="24.9" customHeight="1" x14ac:dyDescent="0.25">
      <c r="A136" s="237">
        <f>+B136</f>
        <v>44540</v>
      </c>
      <c r="B136" s="238">
        <f>+B135+DAY(1)</f>
        <v>44540</v>
      </c>
      <c r="C136" s="130"/>
      <c r="D136" s="131"/>
      <c r="E136" s="225"/>
      <c r="F136" s="131"/>
      <c r="G136" s="127"/>
      <c r="H136" s="16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69"/>
      <c r="W136" s="133"/>
      <c r="X136" s="133"/>
      <c r="Y136" s="133"/>
      <c r="Z136" s="134"/>
    </row>
    <row r="137" spans="1:26" s="170" customFormat="1" ht="24.9" customHeight="1" x14ac:dyDescent="0.25">
      <c r="A137" s="237">
        <f>+B137</f>
        <v>44541</v>
      </c>
      <c r="B137" s="238">
        <f>+B136+DAY(1)</f>
        <v>44541</v>
      </c>
      <c r="C137" s="149"/>
      <c r="D137" s="124"/>
      <c r="E137" s="125"/>
      <c r="F137" s="124"/>
      <c r="G137" s="126"/>
      <c r="H137" s="126"/>
      <c r="I137" s="125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5"/>
      <c r="U137" s="127"/>
      <c r="V137" s="169"/>
      <c r="W137" s="133"/>
      <c r="X137" s="133"/>
      <c r="Y137" s="133"/>
      <c r="Z137" s="134"/>
    </row>
    <row r="138" spans="1:26" s="28" customFormat="1" ht="24.9" customHeight="1" x14ac:dyDescent="0.25">
      <c r="A138" s="171">
        <f>+B138</f>
        <v>44542</v>
      </c>
      <c r="B138" s="172">
        <f>+B137+DAY(1)</f>
        <v>44542</v>
      </c>
      <c r="C138" s="124"/>
      <c r="D138" s="124"/>
      <c r="E138" s="137"/>
      <c r="F138" s="124"/>
      <c r="G138" s="195"/>
      <c r="H138" s="161"/>
      <c r="I138" s="125"/>
      <c r="J138" s="127"/>
      <c r="K138" s="166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W138" s="133"/>
      <c r="X138" s="133"/>
      <c r="Y138" s="133"/>
      <c r="Z138" s="133"/>
    </row>
    <row r="139" spans="1:26" s="28" customFormat="1" ht="24.9" customHeight="1" x14ac:dyDescent="0.25">
      <c r="A139" s="171">
        <f>+B138</f>
        <v>44542</v>
      </c>
      <c r="B139" s="172">
        <f>+B137+DAY(1)</f>
        <v>44542</v>
      </c>
      <c r="C139" s="124"/>
      <c r="D139" s="124"/>
      <c r="E139" s="137"/>
      <c r="F139" s="124"/>
      <c r="G139" s="195"/>
      <c r="H139" s="161"/>
      <c r="I139" s="125"/>
      <c r="J139" s="127"/>
      <c r="K139" s="166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W139" s="133"/>
      <c r="X139" s="133"/>
      <c r="Y139" s="133"/>
      <c r="Z139" s="133"/>
    </row>
    <row r="140" spans="1:26" s="28" customFormat="1" ht="24.9" customHeight="1" x14ac:dyDescent="0.25">
      <c r="A140" s="243">
        <f t="shared" ref="A140:A147" si="23">+B140</f>
        <v>44543</v>
      </c>
      <c r="B140" s="244">
        <f>+B138+DAY(1)</f>
        <v>44543</v>
      </c>
      <c r="C140" s="124"/>
      <c r="D140" s="124"/>
      <c r="E140" s="137"/>
      <c r="F140" s="124"/>
      <c r="G140" s="195"/>
      <c r="H140" s="126"/>
      <c r="I140" s="125"/>
      <c r="J140" s="127"/>
      <c r="K140" s="125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W140" s="133"/>
      <c r="X140" s="133"/>
      <c r="Y140" s="133"/>
      <c r="Z140" s="133"/>
    </row>
    <row r="141" spans="1:26" s="28" customFormat="1" ht="24.9" customHeight="1" x14ac:dyDescent="0.25">
      <c r="A141" s="243">
        <f t="shared" ref="A141" si="24">+B141</f>
        <v>44543</v>
      </c>
      <c r="B141" s="244">
        <f>+B139+DAY(1)</f>
        <v>44543</v>
      </c>
      <c r="C141" s="124"/>
      <c r="D141" s="124"/>
      <c r="E141" s="137"/>
      <c r="F141" s="124"/>
      <c r="G141" s="195"/>
      <c r="H141" s="126"/>
      <c r="I141" s="125"/>
      <c r="J141" s="127"/>
      <c r="K141" s="125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W141" s="133"/>
      <c r="X141" s="133"/>
      <c r="Y141" s="133"/>
      <c r="Z141" s="133"/>
    </row>
    <row r="142" spans="1:26" s="28" customFormat="1" ht="24.9" customHeight="1" x14ac:dyDescent="0.25">
      <c r="A142" s="243">
        <f t="shared" si="23"/>
        <v>44544</v>
      </c>
      <c r="B142" s="244">
        <f>+B140+DAY(1)</f>
        <v>44544</v>
      </c>
      <c r="C142" s="124"/>
      <c r="D142" s="124"/>
      <c r="E142" s="137"/>
      <c r="F142" s="124"/>
      <c r="G142" s="195"/>
      <c r="H142" s="126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W142" s="133"/>
      <c r="X142" s="133"/>
      <c r="Y142" s="133"/>
      <c r="Z142" s="133"/>
    </row>
    <row r="143" spans="1:26" s="28" customFormat="1" ht="24.9" customHeight="1" x14ac:dyDescent="0.25">
      <c r="A143" s="237">
        <f t="shared" si="23"/>
        <v>44545</v>
      </c>
      <c r="B143" s="238">
        <f t="shared" ref="B143:B145" si="25">+B142+DAY(1)</f>
        <v>44545</v>
      </c>
      <c r="C143" s="228"/>
      <c r="D143" s="131"/>
      <c r="E143" s="225"/>
      <c r="F143" s="131"/>
      <c r="G143" s="180"/>
      <c r="H143" s="16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W143" s="133"/>
      <c r="X143" s="133"/>
      <c r="Y143" s="133"/>
      <c r="Z143" s="133"/>
    </row>
    <row r="144" spans="1:26" s="13" customFormat="1" ht="24.9" customHeight="1" x14ac:dyDescent="0.25">
      <c r="A144" s="237">
        <f t="shared" si="23"/>
        <v>44546</v>
      </c>
      <c r="B144" s="238">
        <f t="shared" si="25"/>
        <v>44546</v>
      </c>
      <c r="C144" s="228"/>
      <c r="D144" s="131"/>
      <c r="E144" s="225"/>
      <c r="F144" s="131"/>
      <c r="G144" s="180"/>
      <c r="H144" s="16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28"/>
      <c r="W144" s="133"/>
      <c r="X144" s="133"/>
      <c r="Y144" s="133"/>
      <c r="Z144" s="134"/>
    </row>
    <row r="145" spans="1:26" s="13" customFormat="1" ht="24.9" customHeight="1" x14ac:dyDescent="0.25">
      <c r="A145" s="237">
        <f t="shared" si="23"/>
        <v>44547</v>
      </c>
      <c r="B145" s="238">
        <f t="shared" si="25"/>
        <v>44547</v>
      </c>
      <c r="C145" s="130"/>
      <c r="D145" s="131"/>
      <c r="E145" s="225"/>
      <c r="F145" s="131"/>
      <c r="G145" s="127"/>
      <c r="H145" s="16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28"/>
      <c r="W145" s="134"/>
      <c r="X145" s="134"/>
      <c r="Y145" s="134"/>
      <c r="Z145" s="134"/>
    </row>
    <row r="146" spans="1:26" s="13" customFormat="1" ht="24.9" customHeight="1" x14ac:dyDescent="0.25">
      <c r="A146" s="275">
        <f>+B146</f>
        <v>44548</v>
      </c>
      <c r="B146" s="276">
        <f>+B145+DAY(1)</f>
        <v>44548</v>
      </c>
      <c r="C146" s="124"/>
      <c r="D146" s="124"/>
      <c r="E146" s="137"/>
      <c r="F146" s="124"/>
      <c r="G146" s="195"/>
      <c r="H146" s="126"/>
      <c r="I146" s="125"/>
      <c r="J146" s="127"/>
      <c r="K146" s="127"/>
      <c r="L146" s="125"/>
      <c r="M146" s="127"/>
      <c r="N146" s="127"/>
      <c r="O146" s="127"/>
      <c r="P146" s="127"/>
      <c r="Q146" s="127"/>
      <c r="R146" s="127"/>
      <c r="S146" s="127"/>
      <c r="T146" s="127"/>
      <c r="U146" s="127"/>
      <c r="V146" s="28"/>
      <c r="W146" s="134"/>
      <c r="X146" s="134"/>
      <c r="Y146" s="134"/>
      <c r="Z146" s="134"/>
    </row>
    <row r="147" spans="1:26" s="13" customFormat="1" ht="24.9" customHeight="1" x14ac:dyDescent="0.25">
      <c r="A147" s="171">
        <f t="shared" si="23"/>
        <v>44549</v>
      </c>
      <c r="B147" s="172">
        <f>+B146+DAY(1)</f>
        <v>44549</v>
      </c>
      <c r="C147" s="124"/>
      <c r="D147" s="156"/>
      <c r="E147" s="125"/>
      <c r="F147" s="124"/>
      <c r="G147" s="126"/>
      <c r="H147" s="126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28"/>
      <c r="W147" s="134"/>
      <c r="X147" s="134"/>
      <c r="Y147" s="134"/>
      <c r="Z147" s="134"/>
    </row>
    <row r="148" spans="1:26" s="13" customFormat="1" ht="24.9" customHeight="1" x14ac:dyDescent="0.25">
      <c r="A148" s="171">
        <f>+B147</f>
        <v>44549</v>
      </c>
      <c r="B148" s="172">
        <f>+B147</f>
        <v>44549</v>
      </c>
      <c r="C148" s="124"/>
      <c r="D148" s="156"/>
      <c r="E148" s="125"/>
      <c r="F148" s="124"/>
      <c r="G148" s="126"/>
      <c r="H148" s="126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28"/>
      <c r="W148" s="134"/>
      <c r="X148" s="134"/>
      <c r="Y148" s="134"/>
      <c r="Z148" s="134"/>
    </row>
    <row r="149" spans="1:26" s="13" customFormat="1" ht="24.9" customHeight="1" x14ac:dyDescent="0.25">
      <c r="A149" s="243">
        <f>+B149</f>
        <v>44550</v>
      </c>
      <c r="B149" s="244">
        <f>+B147+DAY(1)</f>
        <v>44550</v>
      </c>
      <c r="C149" s="124"/>
      <c r="D149" s="156"/>
      <c r="E149" s="125"/>
      <c r="F149" s="124"/>
      <c r="G149" s="126"/>
      <c r="H149" s="126"/>
      <c r="I149" s="125"/>
      <c r="J149" s="127"/>
      <c r="K149" s="127"/>
      <c r="L149" s="127"/>
      <c r="M149" s="127"/>
      <c r="N149" s="127"/>
      <c r="O149" s="127"/>
      <c r="P149" s="127"/>
      <c r="Q149" s="127"/>
      <c r="R149" s="125"/>
      <c r="S149" s="127"/>
      <c r="T149" s="127"/>
      <c r="U149" s="127"/>
      <c r="V149" s="28"/>
      <c r="W149" s="134"/>
      <c r="X149" s="134"/>
      <c r="Y149" s="134"/>
      <c r="Z149" s="134"/>
    </row>
    <row r="150" spans="1:26" s="13" customFormat="1" ht="24.9" customHeight="1" x14ac:dyDescent="0.25">
      <c r="A150" s="243">
        <f>+B149</f>
        <v>44550</v>
      </c>
      <c r="B150" s="244">
        <f>+B147+DAY(1)</f>
        <v>44550</v>
      </c>
      <c r="C150" s="124"/>
      <c r="D150" s="156"/>
      <c r="E150" s="125"/>
      <c r="F150" s="124"/>
      <c r="G150" s="126"/>
      <c r="H150" s="126"/>
      <c r="I150" s="125"/>
      <c r="J150" s="127"/>
      <c r="K150" s="127"/>
      <c r="L150" s="127"/>
      <c r="M150" s="127"/>
      <c r="N150" s="127"/>
      <c r="O150" s="127"/>
      <c r="P150" s="127"/>
      <c r="Q150" s="127"/>
      <c r="R150" s="125"/>
      <c r="S150" s="127"/>
      <c r="T150" s="127"/>
      <c r="U150" s="127"/>
      <c r="V150" s="28"/>
      <c r="W150" s="134"/>
      <c r="X150" s="134"/>
      <c r="Y150" s="134"/>
      <c r="Z150" s="134"/>
    </row>
    <row r="151" spans="1:26" s="13" customFormat="1" ht="24.9" customHeight="1" x14ac:dyDescent="0.25">
      <c r="A151" s="243">
        <f>+B151</f>
        <v>44551</v>
      </c>
      <c r="B151" s="244">
        <f>+B149+DAY(1)</f>
        <v>44551</v>
      </c>
      <c r="C151" s="131"/>
      <c r="D151" s="131"/>
      <c r="E151" s="176"/>
      <c r="F151" s="131"/>
      <c r="G151" s="161"/>
      <c r="H151" s="161"/>
      <c r="I151" s="127"/>
      <c r="J151" s="127"/>
      <c r="K151" s="127"/>
      <c r="L151" s="127"/>
      <c r="M151" s="125"/>
      <c r="N151" s="127"/>
      <c r="O151" s="127"/>
      <c r="P151" s="127"/>
      <c r="Q151" s="127"/>
      <c r="R151" s="127"/>
      <c r="S151" s="127"/>
      <c r="T151" s="127"/>
      <c r="U151" s="127"/>
      <c r="V151" s="28"/>
      <c r="W151" s="133"/>
      <c r="X151" s="133"/>
      <c r="Y151" s="133"/>
      <c r="Z151" s="134"/>
    </row>
    <row r="152" spans="1:26" s="13" customFormat="1" ht="24.9" customHeight="1" x14ac:dyDescent="0.25">
      <c r="A152" s="237">
        <f>+B152</f>
        <v>44552</v>
      </c>
      <c r="B152" s="238">
        <f>+B151+DAY(1)</f>
        <v>44552</v>
      </c>
      <c r="C152" s="131"/>
      <c r="D152" s="228"/>
      <c r="E152" s="127"/>
      <c r="F152" s="131"/>
      <c r="G152" s="161"/>
      <c r="H152" s="16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28"/>
      <c r="W152" s="133"/>
      <c r="X152" s="133"/>
      <c r="Y152" s="133"/>
      <c r="Z152" s="134"/>
    </row>
    <row r="153" spans="1:26" s="13" customFormat="1" ht="24.9" customHeight="1" x14ac:dyDescent="0.25">
      <c r="A153" s="237">
        <f>+B152</f>
        <v>44552</v>
      </c>
      <c r="B153" s="238">
        <f>+B151+DAY(1)</f>
        <v>44552</v>
      </c>
      <c r="C153" s="131"/>
      <c r="D153" s="228"/>
      <c r="E153" s="127"/>
      <c r="F153" s="131"/>
      <c r="G153" s="161"/>
      <c r="H153" s="16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28"/>
      <c r="W153" s="133"/>
      <c r="X153" s="133"/>
      <c r="Y153" s="133"/>
      <c r="Z153" s="134"/>
    </row>
    <row r="154" spans="1:26" s="169" customFormat="1" ht="24.9" customHeight="1" x14ac:dyDescent="0.25">
      <c r="A154" s="237">
        <f t="shared" ref="A154:A171" si="26">+B154</f>
        <v>44553</v>
      </c>
      <c r="B154" s="238">
        <f>+B152+DAY(1)</f>
        <v>44553</v>
      </c>
      <c r="C154" s="228"/>
      <c r="D154" s="131"/>
      <c r="E154" s="225"/>
      <c r="F154" s="131"/>
      <c r="G154" s="180"/>
      <c r="H154" s="16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W154" s="133"/>
      <c r="X154" s="133"/>
      <c r="Y154" s="133"/>
      <c r="Z154" s="133"/>
    </row>
    <row r="155" spans="1:26" s="169" customFormat="1" ht="24.9" customHeight="1" x14ac:dyDescent="0.25">
      <c r="A155" s="237">
        <f t="shared" si="26"/>
        <v>44554</v>
      </c>
      <c r="B155" s="238">
        <f t="shared" ref="B155:B171" si="27">+B154+DAY(1)</f>
        <v>44554</v>
      </c>
      <c r="C155" s="173" t="s">
        <v>76</v>
      </c>
      <c r="D155" s="131"/>
      <c r="E155" s="225"/>
      <c r="F155" s="131"/>
      <c r="G155" s="127"/>
      <c r="H155" s="16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W155" s="133"/>
      <c r="X155" s="133"/>
      <c r="Y155" s="133"/>
      <c r="Z155" s="133"/>
    </row>
    <row r="156" spans="1:26" s="169" customFormat="1" ht="24.9" customHeight="1" x14ac:dyDescent="0.25">
      <c r="A156" s="171">
        <f t="shared" si="26"/>
        <v>44555</v>
      </c>
      <c r="B156" s="172">
        <f t="shared" si="27"/>
        <v>44555</v>
      </c>
      <c r="C156" s="173" t="s">
        <v>76</v>
      </c>
      <c r="D156" s="131"/>
      <c r="E156" s="225"/>
      <c r="F156" s="131"/>
      <c r="G156" s="127"/>
      <c r="H156" s="16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W156" s="134"/>
      <c r="X156" s="134"/>
      <c r="Y156" s="134"/>
      <c r="Z156" s="133"/>
    </row>
    <row r="157" spans="1:26" s="169" customFormat="1" ht="24.9" customHeight="1" x14ac:dyDescent="0.25">
      <c r="A157" s="171">
        <f t="shared" si="26"/>
        <v>44556</v>
      </c>
      <c r="B157" s="172">
        <f t="shared" si="27"/>
        <v>44556</v>
      </c>
      <c r="C157" s="173" t="s">
        <v>76</v>
      </c>
      <c r="D157" s="131"/>
      <c r="E157" s="225"/>
      <c r="F157" s="131"/>
      <c r="G157" s="127"/>
      <c r="H157" s="16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W157" s="134"/>
      <c r="X157" s="134"/>
      <c r="Y157" s="134"/>
      <c r="Z157" s="133"/>
    </row>
    <row r="158" spans="1:26" s="169" customFormat="1" ht="24.9" customHeight="1" x14ac:dyDescent="0.25">
      <c r="A158" s="237">
        <f t="shared" si="26"/>
        <v>44557</v>
      </c>
      <c r="B158" s="238">
        <f t="shared" si="27"/>
        <v>44557</v>
      </c>
      <c r="C158" s="173" t="s">
        <v>76</v>
      </c>
      <c r="D158" s="131"/>
      <c r="E158" s="225"/>
      <c r="F158" s="131"/>
      <c r="G158" s="127"/>
      <c r="H158" s="16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W158" s="134"/>
      <c r="X158" s="134"/>
      <c r="Y158" s="134"/>
      <c r="Z158" s="133"/>
    </row>
    <row r="159" spans="1:26" s="169" customFormat="1" ht="24.9" customHeight="1" x14ac:dyDescent="0.25">
      <c r="A159" s="237">
        <f t="shared" si="26"/>
        <v>44558</v>
      </c>
      <c r="B159" s="238">
        <f t="shared" si="27"/>
        <v>44558</v>
      </c>
      <c r="C159" s="173" t="s">
        <v>76</v>
      </c>
      <c r="D159" s="131"/>
      <c r="E159" s="225"/>
      <c r="F159" s="131"/>
      <c r="G159" s="127"/>
      <c r="H159" s="16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W159" s="134"/>
      <c r="X159" s="134"/>
      <c r="Y159" s="134"/>
      <c r="Z159" s="133"/>
    </row>
    <row r="160" spans="1:26" s="169" customFormat="1" ht="24.9" customHeight="1" x14ac:dyDescent="0.25">
      <c r="A160" s="237">
        <f t="shared" si="26"/>
        <v>44559</v>
      </c>
      <c r="B160" s="238">
        <f t="shared" si="27"/>
        <v>44559</v>
      </c>
      <c r="C160" s="173" t="s">
        <v>76</v>
      </c>
      <c r="D160" s="131"/>
      <c r="E160" s="225"/>
      <c r="F160" s="131"/>
      <c r="G160" s="127"/>
      <c r="H160" s="16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W160" s="134"/>
      <c r="X160" s="134"/>
      <c r="Y160" s="134"/>
      <c r="Z160" s="133"/>
    </row>
    <row r="161" spans="1:26" s="169" customFormat="1" ht="24.9" customHeight="1" x14ac:dyDescent="0.25">
      <c r="A161" s="237">
        <f t="shared" si="26"/>
        <v>44560</v>
      </c>
      <c r="B161" s="238">
        <f t="shared" si="27"/>
        <v>44560</v>
      </c>
      <c r="C161" s="173" t="s">
        <v>76</v>
      </c>
      <c r="D161" s="131"/>
      <c r="E161" s="225"/>
      <c r="F161" s="131"/>
      <c r="G161" s="127"/>
      <c r="H161" s="16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W161" s="134"/>
      <c r="X161" s="134"/>
      <c r="Y161" s="134"/>
      <c r="Z161" s="133"/>
    </row>
    <row r="162" spans="1:26" s="169" customFormat="1" ht="24.9" customHeight="1" thickBot="1" x14ac:dyDescent="0.3">
      <c r="A162" s="341">
        <f t="shared" si="26"/>
        <v>44561</v>
      </c>
      <c r="B162" s="342">
        <f t="shared" si="27"/>
        <v>44561</v>
      </c>
      <c r="C162" s="343" t="s">
        <v>76</v>
      </c>
      <c r="D162" s="344"/>
      <c r="E162" s="345"/>
      <c r="F162" s="344"/>
      <c r="G162" s="346"/>
      <c r="H162" s="347"/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  <c r="W162" s="134"/>
      <c r="X162" s="134"/>
      <c r="Y162" s="134"/>
      <c r="Z162" s="133"/>
    </row>
    <row r="163" spans="1:26" s="28" customFormat="1" ht="24.9" customHeight="1" x14ac:dyDescent="0.25">
      <c r="A163" s="334">
        <f t="shared" si="26"/>
        <v>44562</v>
      </c>
      <c r="B163" s="335">
        <f t="shared" si="27"/>
        <v>44562</v>
      </c>
      <c r="C163" s="336" t="s">
        <v>76</v>
      </c>
      <c r="D163" s="337"/>
      <c r="E163" s="338"/>
      <c r="F163" s="337"/>
      <c r="G163" s="339"/>
      <c r="H163" s="340"/>
      <c r="I163" s="339"/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339"/>
      <c r="U163" s="339"/>
      <c r="W163" s="133"/>
      <c r="X163" s="133"/>
      <c r="Y163" s="133"/>
      <c r="Z163" s="133"/>
    </row>
    <row r="164" spans="1:26" s="28" customFormat="1" ht="24.9" customHeight="1" x14ac:dyDescent="0.25">
      <c r="A164" s="171">
        <f t="shared" si="26"/>
        <v>44563</v>
      </c>
      <c r="B164" s="172">
        <f t="shared" si="27"/>
        <v>44563</v>
      </c>
      <c r="C164" s="173" t="s">
        <v>76</v>
      </c>
      <c r="D164" s="131"/>
      <c r="E164" s="225"/>
      <c r="F164" s="131"/>
      <c r="G164" s="127"/>
      <c r="H164" s="16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5"/>
      <c r="U164" s="127"/>
      <c r="W164" s="133"/>
      <c r="X164" s="133"/>
      <c r="Y164" s="133"/>
      <c r="Z164" s="133"/>
    </row>
    <row r="165" spans="1:26" s="28" customFormat="1" ht="24.9" customHeight="1" x14ac:dyDescent="0.25">
      <c r="A165" s="122">
        <f t="shared" si="26"/>
        <v>44564</v>
      </c>
      <c r="B165" s="123">
        <f t="shared" si="27"/>
        <v>44564</v>
      </c>
      <c r="C165" s="173" t="s">
        <v>76</v>
      </c>
      <c r="D165" s="131"/>
      <c r="E165" s="225"/>
      <c r="F165" s="131"/>
      <c r="G165" s="127"/>
      <c r="H165" s="16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W165" s="133"/>
      <c r="X165" s="133"/>
      <c r="Y165" s="133"/>
      <c r="Z165" s="133"/>
    </row>
    <row r="166" spans="1:26" s="28" customFormat="1" ht="24.9" customHeight="1" x14ac:dyDescent="0.25">
      <c r="A166" s="237">
        <f t="shared" si="26"/>
        <v>44565</v>
      </c>
      <c r="B166" s="238">
        <f t="shared" si="27"/>
        <v>44565</v>
      </c>
      <c r="C166" s="173" t="s">
        <v>76</v>
      </c>
      <c r="D166" s="131"/>
      <c r="E166" s="225"/>
      <c r="F166" s="131"/>
      <c r="G166" s="127"/>
      <c r="H166" s="16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W166" s="133"/>
      <c r="X166" s="133"/>
      <c r="Y166" s="133"/>
      <c r="Z166" s="133"/>
    </row>
    <row r="167" spans="1:26" s="28" customFormat="1" ht="24.9" customHeight="1" x14ac:dyDescent="0.25">
      <c r="A167" s="237">
        <f t="shared" si="26"/>
        <v>44566</v>
      </c>
      <c r="B167" s="238">
        <f t="shared" si="27"/>
        <v>44566</v>
      </c>
      <c r="C167" s="173" t="s">
        <v>76</v>
      </c>
      <c r="D167" s="131"/>
      <c r="E167" s="225"/>
      <c r="F167" s="131"/>
      <c r="G167" s="127"/>
      <c r="H167" s="16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W167" s="133"/>
      <c r="X167" s="133"/>
      <c r="Y167" s="133"/>
      <c r="Z167" s="133"/>
    </row>
    <row r="168" spans="1:26" s="13" customFormat="1" ht="24.9" customHeight="1" x14ac:dyDescent="0.25">
      <c r="A168" s="171">
        <f t="shared" si="26"/>
        <v>44567</v>
      </c>
      <c r="B168" s="172">
        <f t="shared" si="27"/>
        <v>44567</v>
      </c>
      <c r="C168" s="149" t="s">
        <v>78</v>
      </c>
      <c r="D168" s="131"/>
      <c r="E168" s="127"/>
      <c r="F168" s="131"/>
      <c r="G168" s="127"/>
      <c r="H168" s="16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215"/>
      <c r="U168" s="125"/>
      <c r="V168" s="28"/>
      <c r="W168" s="133"/>
      <c r="X168" s="133"/>
      <c r="Y168" s="133"/>
      <c r="Z168" s="134"/>
    </row>
    <row r="169" spans="1:26" s="13" customFormat="1" ht="24.9" customHeight="1" x14ac:dyDescent="0.25">
      <c r="A169" s="237">
        <f t="shared" si="26"/>
        <v>44568</v>
      </c>
      <c r="B169" s="238">
        <f t="shared" si="27"/>
        <v>44568</v>
      </c>
      <c r="C169" s="149" t="s">
        <v>78</v>
      </c>
      <c r="D169" s="131"/>
      <c r="E169" s="127"/>
      <c r="F169" s="131"/>
      <c r="G169" s="127"/>
      <c r="H169" s="16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215"/>
      <c r="U169" s="125"/>
      <c r="V169" s="28"/>
      <c r="W169" s="133"/>
      <c r="X169" s="133"/>
      <c r="Y169" s="133"/>
      <c r="Z169" s="134"/>
    </row>
    <row r="170" spans="1:26" s="155" customFormat="1" ht="24.9" customHeight="1" x14ac:dyDescent="0.25">
      <c r="A170" s="237">
        <f t="shared" si="26"/>
        <v>44569</v>
      </c>
      <c r="B170" s="238">
        <f t="shared" si="27"/>
        <v>44569</v>
      </c>
      <c r="C170" s="149" t="s">
        <v>78</v>
      </c>
      <c r="D170" s="131"/>
      <c r="E170" s="127"/>
      <c r="F170" s="131"/>
      <c r="G170" s="127"/>
      <c r="H170" s="16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215"/>
      <c r="U170" s="125"/>
      <c r="V170" s="140"/>
      <c r="W170" s="133"/>
      <c r="X170" s="133"/>
      <c r="Y170" s="133"/>
      <c r="Z170" s="134"/>
    </row>
    <row r="171" spans="1:26" s="155" customFormat="1" ht="24.9" customHeight="1" x14ac:dyDescent="0.25">
      <c r="A171" s="171">
        <f t="shared" si="26"/>
        <v>44570</v>
      </c>
      <c r="B171" s="172">
        <f t="shared" si="27"/>
        <v>44570</v>
      </c>
      <c r="C171" s="149" t="s">
        <v>84</v>
      </c>
      <c r="D171" s="156"/>
      <c r="E171" s="125"/>
      <c r="F171" s="124" t="s">
        <v>33</v>
      </c>
      <c r="G171" s="126"/>
      <c r="H171" s="126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215"/>
      <c r="U171" s="125"/>
      <c r="V171" s="140"/>
      <c r="W171" s="133"/>
      <c r="X171" s="133"/>
      <c r="Y171" s="133"/>
      <c r="Z171" s="134"/>
    </row>
    <row r="172" spans="1:26" s="13" customFormat="1" ht="24.9" customHeight="1" x14ac:dyDescent="0.25">
      <c r="A172" s="275">
        <f t="shared" ref="A172:A177" si="28">+B172</f>
        <v>44571</v>
      </c>
      <c r="B172" s="276">
        <f t="shared" ref="B172:B177" si="29">+B171+DAY(1)</f>
        <v>44571</v>
      </c>
      <c r="C172" s="124"/>
      <c r="D172" s="156"/>
      <c r="E172" s="137"/>
      <c r="F172" s="124"/>
      <c r="G172" s="195"/>
      <c r="H172" s="126"/>
      <c r="I172" s="125"/>
      <c r="J172" s="125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28"/>
      <c r="W172" s="133"/>
      <c r="X172" s="133"/>
      <c r="Y172" s="133"/>
      <c r="Z172" s="134"/>
    </row>
    <row r="173" spans="1:26" s="13" customFormat="1" ht="24.9" customHeight="1" x14ac:dyDescent="0.25">
      <c r="A173" s="275">
        <f t="shared" si="28"/>
        <v>44572</v>
      </c>
      <c r="B173" s="276">
        <f t="shared" si="29"/>
        <v>44572</v>
      </c>
      <c r="C173" s="124"/>
      <c r="D173" s="156"/>
      <c r="E173" s="137"/>
      <c r="F173" s="124"/>
      <c r="G173" s="195"/>
      <c r="H173" s="126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28"/>
      <c r="W173" s="133"/>
      <c r="X173" s="133"/>
      <c r="Y173" s="133"/>
      <c r="Z173" s="134"/>
    </row>
    <row r="174" spans="1:26" s="13" customFormat="1" ht="24.9" customHeight="1" x14ac:dyDescent="0.25">
      <c r="A174" s="241">
        <f t="shared" si="28"/>
        <v>44573</v>
      </c>
      <c r="B174" s="242">
        <f t="shared" si="29"/>
        <v>44573</v>
      </c>
      <c r="C174" s="153" t="s">
        <v>202</v>
      </c>
      <c r="D174" s="321"/>
      <c r="E174" s="127"/>
      <c r="F174" s="131"/>
      <c r="G174" s="161"/>
      <c r="H174" s="161"/>
      <c r="I174" s="215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28"/>
      <c r="W174" s="133"/>
      <c r="X174" s="133"/>
      <c r="Y174" s="133"/>
      <c r="Z174" s="134"/>
    </row>
    <row r="175" spans="1:26" s="13" customFormat="1" ht="24.9" customHeight="1" x14ac:dyDescent="0.25">
      <c r="A175" s="325">
        <f t="shared" si="28"/>
        <v>44574</v>
      </c>
      <c r="B175" s="326">
        <f t="shared" si="29"/>
        <v>44574</v>
      </c>
      <c r="C175" s="327" t="s">
        <v>60</v>
      </c>
      <c r="D175" s="328"/>
      <c r="E175" s="137"/>
      <c r="F175" s="124"/>
      <c r="G175" s="195"/>
      <c r="H175" s="126"/>
      <c r="I175" s="329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28"/>
      <c r="W175" s="133"/>
      <c r="X175" s="133"/>
      <c r="Y175" s="133"/>
      <c r="Z175" s="134"/>
    </row>
    <row r="176" spans="1:26" s="13" customFormat="1" ht="24.9" customHeight="1" x14ac:dyDescent="0.25">
      <c r="A176" s="325">
        <f t="shared" si="28"/>
        <v>44575</v>
      </c>
      <c r="B176" s="326">
        <f t="shared" si="29"/>
        <v>44575</v>
      </c>
      <c r="C176" s="327" t="s">
        <v>59</v>
      </c>
      <c r="D176" s="328"/>
      <c r="E176" s="225"/>
      <c r="F176" s="131"/>
      <c r="G176" s="127"/>
      <c r="H176" s="161"/>
      <c r="I176" s="329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28"/>
      <c r="W176" s="133"/>
      <c r="X176" s="133"/>
      <c r="Y176" s="133"/>
      <c r="Z176" s="134"/>
    </row>
    <row r="177" spans="1:26" s="13" customFormat="1" ht="24.9" customHeight="1" x14ac:dyDescent="0.25">
      <c r="A177" s="237">
        <f t="shared" si="28"/>
        <v>44576</v>
      </c>
      <c r="B177" s="238">
        <f t="shared" si="29"/>
        <v>44576</v>
      </c>
      <c r="C177" s="124" t="s">
        <v>69</v>
      </c>
      <c r="D177" s="124" t="s">
        <v>42</v>
      </c>
      <c r="E177" s="137" t="s">
        <v>56</v>
      </c>
      <c r="F177" s="124" t="s">
        <v>33</v>
      </c>
      <c r="G177" s="180">
        <v>0.375</v>
      </c>
      <c r="H177" s="161"/>
      <c r="I177" s="125"/>
      <c r="J177" s="127"/>
      <c r="K177" s="127"/>
      <c r="L177" s="162"/>
      <c r="M177" s="127"/>
      <c r="N177" s="127"/>
      <c r="O177" s="127"/>
      <c r="P177" s="125"/>
      <c r="Q177" s="127"/>
      <c r="R177" s="127"/>
      <c r="S177" s="127"/>
      <c r="T177" s="127"/>
      <c r="U177" s="127"/>
      <c r="V177" s="28"/>
      <c r="W177" s="134"/>
      <c r="X177" s="134"/>
      <c r="Y177" s="134"/>
      <c r="Z177" s="134"/>
    </row>
    <row r="178" spans="1:26" s="13" customFormat="1" ht="24.9" customHeight="1" x14ac:dyDescent="0.25">
      <c r="A178" s="237">
        <f>+B177</f>
        <v>44576</v>
      </c>
      <c r="B178" s="238">
        <f t="shared" ref="B178:B183" si="30">+B176+DAY(1)</f>
        <v>44576</v>
      </c>
      <c r="C178" s="124" t="s">
        <v>69</v>
      </c>
      <c r="D178" s="124" t="s">
        <v>43</v>
      </c>
      <c r="E178" s="137" t="s">
        <v>56</v>
      </c>
      <c r="F178" s="124" t="s">
        <v>41</v>
      </c>
      <c r="G178" s="180">
        <v>0.45833333333333331</v>
      </c>
      <c r="H178" s="161"/>
      <c r="I178" s="125"/>
      <c r="J178" s="127"/>
      <c r="K178" s="127"/>
      <c r="L178" s="162"/>
      <c r="M178" s="127"/>
      <c r="N178" s="127"/>
      <c r="O178" s="127"/>
      <c r="P178" s="125"/>
      <c r="Q178" s="127"/>
      <c r="R178" s="127"/>
      <c r="S178" s="127"/>
      <c r="T178" s="127"/>
      <c r="U178" s="127"/>
      <c r="V178" s="28"/>
      <c r="W178" s="134"/>
      <c r="X178" s="134"/>
      <c r="Y178" s="134"/>
      <c r="Z178" s="134"/>
    </row>
    <row r="179" spans="1:26" s="13" customFormat="1" ht="24.9" customHeight="1" x14ac:dyDescent="0.25">
      <c r="A179" s="171">
        <f t="shared" ref="A179:A189" si="31">+B179</f>
        <v>44577</v>
      </c>
      <c r="B179" s="172">
        <f t="shared" si="30"/>
        <v>44577</v>
      </c>
      <c r="C179" s="124" t="s">
        <v>75</v>
      </c>
      <c r="D179" s="156"/>
      <c r="E179" s="125">
        <v>2</v>
      </c>
      <c r="F179" s="124" t="s">
        <v>33</v>
      </c>
      <c r="G179" s="126">
        <v>0.41666666666666669</v>
      </c>
      <c r="H179" s="126"/>
      <c r="I179" s="125"/>
      <c r="J179" s="127"/>
      <c r="K179" s="127"/>
      <c r="L179" s="127"/>
      <c r="M179" s="127"/>
      <c r="N179" s="127"/>
      <c r="O179" s="127"/>
      <c r="P179" s="160"/>
      <c r="Q179" s="127"/>
      <c r="R179" s="127"/>
      <c r="S179" s="127"/>
      <c r="T179" s="127"/>
      <c r="U179" s="127"/>
      <c r="V179" s="28"/>
      <c r="W179" s="134"/>
      <c r="X179" s="134"/>
      <c r="Y179" s="134"/>
      <c r="Z179" s="134"/>
    </row>
    <row r="180" spans="1:26" s="13" customFormat="1" ht="24.9" customHeight="1" x14ac:dyDescent="0.25">
      <c r="A180" s="171">
        <f t="shared" si="31"/>
        <v>44577</v>
      </c>
      <c r="B180" s="172">
        <f t="shared" si="30"/>
        <v>44577</v>
      </c>
      <c r="C180" s="124" t="s">
        <v>75</v>
      </c>
      <c r="D180" s="156"/>
      <c r="E180" s="125">
        <v>2</v>
      </c>
      <c r="F180" s="124" t="s">
        <v>41</v>
      </c>
      <c r="G180" s="126">
        <v>0.41666666666666669</v>
      </c>
      <c r="H180" s="126">
        <v>0.54166666666666663</v>
      </c>
      <c r="I180" s="125"/>
      <c r="J180" s="127"/>
      <c r="K180" s="127"/>
      <c r="L180" s="127"/>
      <c r="M180" s="127"/>
      <c r="N180" s="127"/>
      <c r="O180" s="127"/>
      <c r="P180" s="160"/>
      <c r="Q180" s="127"/>
      <c r="R180" s="127"/>
      <c r="S180" s="127"/>
      <c r="T180" s="127"/>
      <c r="U180" s="127"/>
      <c r="V180" s="28"/>
      <c r="W180" s="134"/>
      <c r="X180" s="134"/>
      <c r="Y180" s="134"/>
      <c r="Z180" s="134"/>
    </row>
    <row r="181" spans="1:26" s="13" customFormat="1" ht="24.9" customHeight="1" x14ac:dyDescent="0.25">
      <c r="A181" s="252">
        <f t="shared" si="31"/>
        <v>44578</v>
      </c>
      <c r="B181" s="253">
        <f t="shared" si="30"/>
        <v>44578</v>
      </c>
      <c r="C181" s="124" t="s">
        <v>7</v>
      </c>
      <c r="D181" s="156" t="s">
        <v>395</v>
      </c>
      <c r="E181" s="125">
        <v>2</v>
      </c>
      <c r="F181" s="124" t="s">
        <v>33</v>
      </c>
      <c r="G181" s="126">
        <v>0.79166666666666663</v>
      </c>
      <c r="H181" s="126"/>
      <c r="I181" s="125"/>
      <c r="J181" s="127"/>
      <c r="K181" s="141"/>
      <c r="L181" s="127"/>
      <c r="M181" s="127"/>
      <c r="N181" s="127"/>
      <c r="O181" s="127"/>
      <c r="P181" s="127"/>
      <c r="Q181" s="127"/>
      <c r="R181" s="125"/>
      <c r="S181" s="127"/>
      <c r="T181" s="127"/>
      <c r="U181" s="127"/>
      <c r="V181" s="140"/>
      <c r="W181" s="134"/>
      <c r="X181" s="134"/>
      <c r="Y181" s="134"/>
      <c r="Z181" s="134"/>
    </row>
    <row r="182" spans="1:26" s="13" customFormat="1" ht="24.9" customHeight="1" x14ac:dyDescent="0.25">
      <c r="A182" s="252">
        <f t="shared" si="31"/>
        <v>44578</v>
      </c>
      <c r="B182" s="253">
        <f t="shared" si="30"/>
        <v>44578</v>
      </c>
      <c r="C182" s="124" t="s">
        <v>7</v>
      </c>
      <c r="D182" s="156" t="s">
        <v>35</v>
      </c>
      <c r="E182" s="125">
        <v>2</v>
      </c>
      <c r="F182" s="124" t="s">
        <v>41</v>
      </c>
      <c r="G182" s="126">
        <v>0.79166666666666663</v>
      </c>
      <c r="H182" s="126"/>
      <c r="I182" s="125"/>
      <c r="J182" s="127"/>
      <c r="K182" s="141"/>
      <c r="L182" s="127"/>
      <c r="M182" s="127"/>
      <c r="N182" s="127"/>
      <c r="O182" s="127"/>
      <c r="P182" s="127"/>
      <c r="Q182" s="127"/>
      <c r="R182" s="125"/>
      <c r="S182" s="127"/>
      <c r="T182" s="127"/>
      <c r="U182" s="127"/>
      <c r="V182" s="140"/>
      <c r="W182" s="134"/>
      <c r="X182" s="134"/>
      <c r="Y182" s="134"/>
      <c r="Z182" s="134"/>
    </row>
    <row r="183" spans="1:26" s="13" customFormat="1" ht="24.9" customHeight="1" x14ac:dyDescent="0.25">
      <c r="A183" s="237">
        <f t="shared" si="31"/>
        <v>44579</v>
      </c>
      <c r="B183" s="238">
        <f t="shared" si="30"/>
        <v>44579</v>
      </c>
      <c r="C183" s="130"/>
      <c r="D183" s="228"/>
      <c r="E183" s="225"/>
      <c r="F183" s="131"/>
      <c r="G183" s="180"/>
      <c r="H183" s="16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28"/>
      <c r="W183" s="134"/>
      <c r="X183" s="134"/>
      <c r="Y183" s="134"/>
      <c r="Z183" s="134"/>
    </row>
    <row r="184" spans="1:26" s="13" customFormat="1" ht="24.9" customHeight="1" x14ac:dyDescent="0.25">
      <c r="A184" s="237">
        <f t="shared" si="31"/>
        <v>44580</v>
      </c>
      <c r="B184" s="238">
        <f>+B183+DAY(1)</f>
        <v>44580</v>
      </c>
      <c r="C184" s="131"/>
      <c r="D184" s="232"/>
      <c r="E184" s="225"/>
      <c r="F184" s="131"/>
      <c r="G184" s="180"/>
      <c r="H184" s="16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28"/>
      <c r="W184" s="134"/>
      <c r="X184" s="134"/>
      <c r="Y184" s="134"/>
      <c r="Z184" s="134"/>
    </row>
    <row r="185" spans="1:26" s="13" customFormat="1" ht="24.9" customHeight="1" x14ac:dyDescent="0.25">
      <c r="A185" s="237">
        <f t="shared" si="31"/>
        <v>44581</v>
      </c>
      <c r="B185" s="238">
        <f>+B184+DAY(1)</f>
        <v>44581</v>
      </c>
      <c r="C185" s="131"/>
      <c r="D185" s="131"/>
      <c r="E185" s="225"/>
      <c r="F185" s="131"/>
      <c r="G185" s="180"/>
      <c r="H185" s="16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28"/>
      <c r="W185" s="134"/>
      <c r="X185" s="134"/>
      <c r="Y185" s="134"/>
      <c r="Z185" s="134"/>
    </row>
    <row r="186" spans="1:26" s="169" customFormat="1" ht="24.9" customHeight="1" x14ac:dyDescent="0.25">
      <c r="A186" s="237">
        <f t="shared" si="31"/>
        <v>44582</v>
      </c>
      <c r="B186" s="238">
        <f>+B185+DAY(1)</f>
        <v>44582</v>
      </c>
      <c r="C186" s="124" t="s">
        <v>46</v>
      </c>
      <c r="D186" s="124"/>
      <c r="E186" s="125">
        <v>5</v>
      </c>
      <c r="F186" s="124" t="s">
        <v>33</v>
      </c>
      <c r="G186" s="126">
        <v>0.6875</v>
      </c>
      <c r="H186" s="126"/>
      <c r="I186" s="125"/>
      <c r="J186" s="127"/>
      <c r="K186" s="127"/>
      <c r="L186" s="127"/>
      <c r="M186" s="127"/>
      <c r="N186" s="127"/>
      <c r="O186" s="127"/>
      <c r="P186" s="127"/>
      <c r="Q186" s="127"/>
      <c r="R186" s="127"/>
      <c r="S186" s="218"/>
      <c r="T186" s="127"/>
      <c r="U186" s="127"/>
      <c r="W186" s="134"/>
      <c r="X186" s="134"/>
      <c r="Y186" s="134"/>
      <c r="Z186" s="133"/>
    </row>
    <row r="187" spans="1:26" s="13" customFormat="1" ht="24.9" customHeight="1" x14ac:dyDescent="0.25">
      <c r="A187" s="287">
        <f t="shared" ref="A187" si="32">+B187</f>
        <v>44583</v>
      </c>
      <c r="B187" s="288">
        <f>+B186+DAY(1)</f>
        <v>44583</v>
      </c>
      <c r="C187" s="124" t="s">
        <v>7</v>
      </c>
      <c r="D187" s="124" t="s">
        <v>404</v>
      </c>
      <c r="E187" s="137" t="s">
        <v>56</v>
      </c>
      <c r="F187" s="124" t="s">
        <v>33</v>
      </c>
      <c r="G187" s="195">
        <v>0.375</v>
      </c>
      <c r="H187" s="126"/>
      <c r="I187" s="125"/>
      <c r="J187" s="127"/>
      <c r="K187" s="141"/>
      <c r="L187" s="125"/>
      <c r="M187" s="127"/>
      <c r="N187" s="127"/>
      <c r="O187" s="127"/>
      <c r="P187" s="127"/>
      <c r="Q187" s="127"/>
      <c r="R187" s="127"/>
      <c r="S187" s="127"/>
      <c r="T187" s="127"/>
      <c r="U187" s="127"/>
      <c r="V187" s="28"/>
      <c r="W187" s="134"/>
      <c r="X187" s="134"/>
      <c r="Y187" s="134"/>
      <c r="Z187" s="134"/>
    </row>
    <row r="188" spans="1:26" s="13" customFormat="1" ht="24.9" customHeight="1" x14ac:dyDescent="0.25">
      <c r="A188" s="287">
        <f t="shared" ref="A188" si="33">+B188</f>
        <v>44583</v>
      </c>
      <c r="B188" s="288">
        <f>+B187</f>
        <v>44583</v>
      </c>
      <c r="C188" s="124" t="s">
        <v>405</v>
      </c>
      <c r="D188" s="124" t="s">
        <v>20</v>
      </c>
      <c r="E188" s="137" t="s">
        <v>56</v>
      </c>
      <c r="F188" s="124" t="s">
        <v>41</v>
      </c>
      <c r="G188" s="195">
        <v>0.45833333333333331</v>
      </c>
      <c r="H188" s="126"/>
      <c r="I188" s="125"/>
      <c r="J188" s="127"/>
      <c r="K188" s="141"/>
      <c r="L188" s="125"/>
      <c r="M188" s="127"/>
      <c r="N188" s="127"/>
      <c r="O188" s="127"/>
      <c r="P188" s="127"/>
      <c r="Q188" s="127"/>
      <c r="R188" s="127"/>
      <c r="S188" s="127"/>
      <c r="T188" s="127"/>
      <c r="U188" s="127"/>
      <c r="V188" s="28"/>
      <c r="W188" s="134"/>
      <c r="X188" s="134"/>
      <c r="Y188" s="134"/>
      <c r="Z188" s="134"/>
    </row>
    <row r="189" spans="1:26" s="169" customFormat="1" ht="24.9" customHeight="1" x14ac:dyDescent="0.25">
      <c r="A189" s="171">
        <f t="shared" si="31"/>
        <v>44584</v>
      </c>
      <c r="B189" s="172">
        <f>+B187+DAY(1)</f>
        <v>44584</v>
      </c>
      <c r="C189" s="124" t="s">
        <v>413</v>
      </c>
      <c r="D189" s="124" t="s">
        <v>55</v>
      </c>
      <c r="E189" s="137" t="s">
        <v>412</v>
      </c>
      <c r="F189" s="124" t="s">
        <v>33</v>
      </c>
      <c r="G189" s="195">
        <v>0.41666666666666669</v>
      </c>
      <c r="H189" s="126"/>
      <c r="I189" s="125"/>
      <c r="J189" s="152"/>
      <c r="K189" s="166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W189" s="134"/>
      <c r="X189" s="134"/>
      <c r="Y189" s="134"/>
      <c r="Z189" s="133"/>
    </row>
    <row r="190" spans="1:26" s="169" customFormat="1" ht="24.9" customHeight="1" x14ac:dyDescent="0.25">
      <c r="A190" s="171">
        <f>+B189</f>
        <v>44584</v>
      </c>
      <c r="B190" s="172">
        <f>+B189</f>
        <v>44584</v>
      </c>
      <c r="C190" s="124" t="s">
        <v>51</v>
      </c>
      <c r="D190" s="124" t="s">
        <v>23</v>
      </c>
      <c r="E190" s="137" t="s">
        <v>56</v>
      </c>
      <c r="F190" s="124" t="s">
        <v>33</v>
      </c>
      <c r="G190" s="195">
        <v>0.58333333333333337</v>
      </c>
      <c r="H190" s="126"/>
      <c r="I190" s="125"/>
      <c r="J190" s="152"/>
      <c r="K190" s="166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W190" s="134"/>
      <c r="X190" s="134"/>
      <c r="Y190" s="134"/>
      <c r="Z190" s="133"/>
    </row>
    <row r="191" spans="1:26" s="169" customFormat="1" ht="24.9" customHeight="1" x14ac:dyDescent="0.25">
      <c r="A191" s="252">
        <f t="shared" ref="A191:A196" si="34">+B191</f>
        <v>44585</v>
      </c>
      <c r="B191" s="253">
        <f>+B189+DAY(1)</f>
        <v>44585</v>
      </c>
      <c r="C191" s="124" t="s">
        <v>7</v>
      </c>
      <c r="D191" s="124" t="s">
        <v>288</v>
      </c>
      <c r="E191" s="137" t="s">
        <v>56</v>
      </c>
      <c r="F191" s="124" t="s">
        <v>33</v>
      </c>
      <c r="G191" s="195">
        <v>0.79166666666666663</v>
      </c>
      <c r="H191" s="126"/>
      <c r="I191" s="125"/>
      <c r="J191" s="127"/>
      <c r="K191" s="141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W191" s="134"/>
      <c r="X191" s="134"/>
      <c r="Y191" s="134"/>
      <c r="Z191" s="133"/>
    </row>
    <row r="192" spans="1:26" s="169" customFormat="1" ht="24.9" customHeight="1" x14ac:dyDescent="0.25">
      <c r="A192" s="252">
        <f t="shared" ref="A192" si="35">+B192</f>
        <v>44585</v>
      </c>
      <c r="B192" s="253">
        <f>+B190+DAY(1)</f>
        <v>44585</v>
      </c>
      <c r="C192" s="124" t="s">
        <v>7</v>
      </c>
      <c r="D192" s="124" t="s">
        <v>305</v>
      </c>
      <c r="E192" s="137" t="s">
        <v>56</v>
      </c>
      <c r="F192" s="124" t="s">
        <v>41</v>
      </c>
      <c r="G192" s="195">
        <v>0.79166666666666663</v>
      </c>
      <c r="H192" s="126"/>
      <c r="I192" s="125"/>
      <c r="J192" s="127"/>
      <c r="K192" s="141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W192" s="134"/>
      <c r="X192" s="134"/>
      <c r="Y192" s="134"/>
      <c r="Z192" s="133"/>
    </row>
    <row r="193" spans="1:29" s="170" customFormat="1" ht="24.9" customHeight="1" x14ac:dyDescent="0.25">
      <c r="A193" s="275">
        <f t="shared" si="34"/>
        <v>44586</v>
      </c>
      <c r="B193" s="276">
        <f>+B191+DAY(1)</f>
        <v>44586</v>
      </c>
      <c r="C193" s="124"/>
      <c r="D193" s="124"/>
      <c r="E193" s="137"/>
      <c r="F193" s="124"/>
      <c r="G193" s="195"/>
      <c r="H193" s="126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69"/>
      <c r="W193" s="134"/>
      <c r="X193" s="134"/>
      <c r="Y193" s="134"/>
      <c r="Z193" s="134"/>
    </row>
    <row r="194" spans="1:29" s="170" customFormat="1" ht="24.9" customHeight="1" x14ac:dyDescent="0.25">
      <c r="A194" s="275">
        <f t="shared" si="34"/>
        <v>44587</v>
      </c>
      <c r="B194" s="276">
        <f>+B193+DAY(1)</f>
        <v>44587</v>
      </c>
      <c r="C194" s="135"/>
      <c r="D194" s="124"/>
      <c r="E194" s="137"/>
      <c r="F194" s="124"/>
      <c r="G194" s="195"/>
      <c r="H194" s="126"/>
      <c r="I194" s="125"/>
      <c r="J194" s="125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69"/>
      <c r="W194" s="134"/>
      <c r="X194" s="134"/>
      <c r="Y194" s="134"/>
      <c r="Z194" s="134"/>
    </row>
    <row r="195" spans="1:29" s="170" customFormat="1" ht="24.9" customHeight="1" x14ac:dyDescent="0.25">
      <c r="A195" s="266">
        <f t="shared" si="34"/>
        <v>44588</v>
      </c>
      <c r="B195" s="267">
        <f>+B194+DAY(1)</f>
        <v>44588</v>
      </c>
      <c r="C195" s="268" t="s">
        <v>65</v>
      </c>
      <c r="D195" s="269"/>
      <c r="E195" s="225"/>
      <c r="F195" s="131"/>
      <c r="G195" s="180"/>
      <c r="H195" s="161"/>
      <c r="I195" s="270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69"/>
      <c r="W195" s="134"/>
      <c r="X195" s="134"/>
      <c r="Y195" s="134"/>
      <c r="Z195" s="134"/>
    </row>
    <row r="196" spans="1:29" s="13" customFormat="1" ht="24.9" customHeight="1" x14ac:dyDescent="0.25">
      <c r="A196" s="266">
        <f t="shared" si="34"/>
        <v>44589</v>
      </c>
      <c r="B196" s="267">
        <f>+B195+DAY(1)</f>
        <v>44589</v>
      </c>
      <c r="C196" s="268" t="s">
        <v>64</v>
      </c>
      <c r="D196" s="269"/>
      <c r="E196" s="225"/>
      <c r="F196" s="131"/>
      <c r="G196" s="127"/>
      <c r="H196" s="161"/>
      <c r="I196" s="270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28"/>
      <c r="W196" s="134"/>
      <c r="X196" s="134"/>
      <c r="Y196" s="134"/>
      <c r="Z196" s="145"/>
      <c r="AA196" s="151"/>
      <c r="AB196" s="147"/>
      <c r="AC196" s="148"/>
    </row>
    <row r="197" spans="1:29" s="13" customFormat="1" ht="24.9" customHeight="1" x14ac:dyDescent="0.25">
      <c r="A197" s="122">
        <f>+B196</f>
        <v>44589</v>
      </c>
      <c r="B197" s="123">
        <f>+B195+DAY(1)</f>
        <v>44589</v>
      </c>
      <c r="C197" s="130" t="s">
        <v>204</v>
      </c>
      <c r="D197" s="131"/>
      <c r="E197" s="225"/>
      <c r="F197" s="131"/>
      <c r="G197" s="127"/>
      <c r="H197" s="16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28"/>
      <c r="W197" s="134"/>
      <c r="X197" s="134"/>
      <c r="Y197" s="134"/>
      <c r="Z197" s="145"/>
      <c r="AA197" s="151"/>
      <c r="AB197" s="147"/>
      <c r="AC197" s="148"/>
    </row>
    <row r="198" spans="1:29" s="170" customFormat="1" ht="24.9" customHeight="1" x14ac:dyDescent="0.25">
      <c r="A198" s="237">
        <f t="shared" ref="A198:A208" si="36">+B198</f>
        <v>44590</v>
      </c>
      <c r="B198" s="238">
        <f>+B196+DAY(1)</f>
        <v>44590</v>
      </c>
      <c r="C198" s="233"/>
      <c r="D198" s="131"/>
      <c r="E198" s="225"/>
      <c r="F198" s="131"/>
      <c r="G198" s="127"/>
      <c r="H198" s="16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69"/>
      <c r="W198" s="134"/>
      <c r="X198" s="134"/>
      <c r="Y198" s="134"/>
      <c r="Z198" s="134"/>
    </row>
    <row r="199" spans="1:29" s="28" customFormat="1" ht="24.9" customHeight="1" x14ac:dyDescent="0.25">
      <c r="A199" s="171">
        <f t="shared" si="36"/>
        <v>44591</v>
      </c>
      <c r="B199" s="172">
        <f t="shared" ref="B199:B208" si="37">+B198+DAY(1)</f>
        <v>44591</v>
      </c>
      <c r="C199" s="135" t="s">
        <v>426</v>
      </c>
      <c r="D199" s="135" t="s">
        <v>73</v>
      </c>
      <c r="E199" s="217" t="s">
        <v>67</v>
      </c>
      <c r="F199" s="124" t="s">
        <v>41</v>
      </c>
      <c r="G199" s="180">
        <v>0.41666666666666669</v>
      </c>
      <c r="H199" s="161"/>
      <c r="I199" s="125"/>
      <c r="J199" s="127"/>
      <c r="K199" s="127"/>
      <c r="L199" s="127"/>
      <c r="M199" s="127"/>
      <c r="N199" s="127"/>
      <c r="O199" s="127"/>
      <c r="P199" s="160"/>
      <c r="Q199" s="127"/>
      <c r="R199" s="127"/>
      <c r="S199" s="127"/>
      <c r="T199" s="125"/>
      <c r="U199" s="127"/>
      <c r="W199" s="133"/>
      <c r="X199" s="133"/>
      <c r="Y199" s="133"/>
      <c r="Z199" s="133"/>
    </row>
    <row r="200" spans="1:29" s="28" customFormat="1" ht="24.9" customHeight="1" x14ac:dyDescent="0.25">
      <c r="A200" s="171">
        <f t="shared" ref="A200" si="38">+B200</f>
        <v>44591</v>
      </c>
      <c r="B200" s="172">
        <f>+B199</f>
        <v>44591</v>
      </c>
      <c r="C200" s="135" t="s">
        <v>426</v>
      </c>
      <c r="D200" s="135" t="s">
        <v>72</v>
      </c>
      <c r="E200" s="217" t="s">
        <v>67</v>
      </c>
      <c r="F200" s="124" t="s">
        <v>41</v>
      </c>
      <c r="G200" s="180">
        <v>0.58333333333333337</v>
      </c>
      <c r="H200" s="161"/>
      <c r="I200" s="125"/>
      <c r="J200" s="127"/>
      <c r="K200" s="127"/>
      <c r="L200" s="127"/>
      <c r="M200" s="127"/>
      <c r="N200" s="127"/>
      <c r="O200" s="127"/>
      <c r="P200" s="160"/>
      <c r="Q200" s="127"/>
      <c r="R200" s="127"/>
      <c r="S200" s="127"/>
      <c r="T200" s="125"/>
      <c r="U200" s="127"/>
      <c r="W200" s="133"/>
      <c r="X200" s="133"/>
      <c r="Y200" s="133"/>
      <c r="Z200" s="133"/>
    </row>
    <row r="201" spans="1:29" s="155" customFormat="1" ht="24.9" customHeight="1" x14ac:dyDescent="0.25">
      <c r="A201" s="243">
        <f t="shared" si="36"/>
        <v>44592</v>
      </c>
      <c r="B201" s="244">
        <f>+B199+DAY(1)</f>
        <v>44592</v>
      </c>
      <c r="C201" s="124" t="s">
        <v>207</v>
      </c>
      <c r="D201" s="156"/>
      <c r="E201" s="137" t="s">
        <v>32</v>
      </c>
      <c r="F201" s="124" t="s">
        <v>33</v>
      </c>
      <c r="G201" s="195">
        <v>0.70833333333333337</v>
      </c>
      <c r="H201" s="126">
        <v>0.83333333333333337</v>
      </c>
      <c r="I201" s="125"/>
      <c r="J201" s="125"/>
      <c r="K201" s="127"/>
      <c r="L201" s="127"/>
      <c r="M201" s="127"/>
      <c r="N201" s="127"/>
      <c r="O201" s="127"/>
      <c r="P201" s="160"/>
      <c r="Q201" s="127"/>
      <c r="R201" s="127"/>
      <c r="S201" s="127"/>
      <c r="T201" s="127"/>
      <c r="U201" s="127"/>
      <c r="V201" s="140"/>
      <c r="W201" s="133"/>
      <c r="X201" s="133"/>
      <c r="Y201" s="133"/>
      <c r="Z201" s="134"/>
    </row>
    <row r="202" spans="1:29" s="155" customFormat="1" ht="24.9" customHeight="1" x14ac:dyDescent="0.25">
      <c r="A202" s="243">
        <f t="shared" ref="A202" si="39">+B202</f>
        <v>44592</v>
      </c>
      <c r="B202" s="244">
        <f>+B201</f>
        <v>44592</v>
      </c>
      <c r="C202" s="124" t="s">
        <v>207</v>
      </c>
      <c r="D202" s="156"/>
      <c r="E202" s="137" t="s">
        <v>32</v>
      </c>
      <c r="F202" s="124" t="s">
        <v>41</v>
      </c>
      <c r="G202" s="195">
        <v>0.70833333333333337</v>
      </c>
      <c r="H202" s="126">
        <v>0.83333333333333337</v>
      </c>
      <c r="I202" s="125"/>
      <c r="J202" s="125"/>
      <c r="K202" s="127"/>
      <c r="L202" s="127"/>
      <c r="M202" s="127"/>
      <c r="N202" s="127"/>
      <c r="O202" s="127"/>
      <c r="P202" s="160"/>
      <c r="Q202" s="127"/>
      <c r="R202" s="127"/>
      <c r="S202" s="127"/>
      <c r="T202" s="127"/>
      <c r="U202" s="127"/>
      <c r="V202" s="140"/>
      <c r="W202" s="133"/>
      <c r="X202" s="133"/>
      <c r="Y202" s="133"/>
      <c r="Z202" s="134"/>
    </row>
    <row r="203" spans="1:29" s="155" customFormat="1" ht="24.9" customHeight="1" x14ac:dyDescent="0.25">
      <c r="A203" s="243">
        <f t="shared" si="36"/>
        <v>44593</v>
      </c>
      <c r="B203" s="244">
        <f>+B201+DAY(1)</f>
        <v>44593</v>
      </c>
      <c r="C203" s="131" t="s">
        <v>9</v>
      </c>
      <c r="D203" s="131" t="s">
        <v>48</v>
      </c>
      <c r="E203" s="127" t="s">
        <v>342</v>
      </c>
      <c r="F203" s="131" t="s">
        <v>33</v>
      </c>
      <c r="G203" s="161">
        <v>0.79166666666666663</v>
      </c>
      <c r="H203" s="161">
        <v>0.875</v>
      </c>
      <c r="I203" s="127"/>
      <c r="J203" s="127"/>
      <c r="K203" s="127"/>
      <c r="L203" s="127"/>
      <c r="M203" s="313"/>
      <c r="N203" s="125"/>
      <c r="O203" s="125"/>
      <c r="P203" s="125"/>
      <c r="Q203" s="125"/>
      <c r="R203" s="125"/>
      <c r="S203" s="125"/>
      <c r="T203" s="125"/>
      <c r="U203" s="125"/>
      <c r="V203" s="140"/>
      <c r="W203" s="133"/>
      <c r="X203" s="133"/>
      <c r="Y203" s="133"/>
      <c r="Z203" s="134"/>
    </row>
    <row r="204" spans="1:29" s="155" customFormat="1" ht="24.9" customHeight="1" x14ac:dyDescent="0.25">
      <c r="A204" s="237">
        <f t="shared" si="36"/>
        <v>44594</v>
      </c>
      <c r="B204" s="238">
        <f t="shared" si="37"/>
        <v>44594</v>
      </c>
      <c r="C204" s="131"/>
      <c r="D204" s="131"/>
      <c r="E204" s="127"/>
      <c r="F204" s="131"/>
      <c r="G204" s="161"/>
      <c r="H204" s="16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40"/>
      <c r="W204" s="133"/>
      <c r="X204" s="133"/>
      <c r="Y204" s="133"/>
      <c r="Z204" s="134"/>
    </row>
    <row r="205" spans="1:29" s="155" customFormat="1" ht="24.9" customHeight="1" x14ac:dyDescent="0.25">
      <c r="A205" s="237">
        <f t="shared" si="36"/>
        <v>44595</v>
      </c>
      <c r="B205" s="238">
        <f t="shared" si="37"/>
        <v>44595</v>
      </c>
      <c r="C205" s="131"/>
      <c r="D205" s="131"/>
      <c r="E205" s="127"/>
      <c r="F205" s="131"/>
      <c r="G205" s="161"/>
      <c r="H205" s="16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40"/>
      <c r="W205" s="133"/>
      <c r="X205" s="133"/>
      <c r="Y205" s="133"/>
      <c r="Z205" s="134"/>
    </row>
    <row r="206" spans="1:29" s="155" customFormat="1" ht="24.9" customHeight="1" x14ac:dyDescent="0.25">
      <c r="A206" s="237">
        <f t="shared" si="36"/>
        <v>44596</v>
      </c>
      <c r="B206" s="238">
        <f t="shared" si="37"/>
        <v>44596</v>
      </c>
      <c r="C206" s="131"/>
      <c r="D206" s="131"/>
      <c r="E206" s="127"/>
      <c r="F206" s="131"/>
      <c r="G206" s="161"/>
      <c r="H206" s="16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40"/>
      <c r="W206" s="133"/>
      <c r="X206" s="133"/>
      <c r="Y206" s="133"/>
      <c r="Z206" s="134"/>
    </row>
    <row r="207" spans="1:29" s="155" customFormat="1" ht="24.9" customHeight="1" x14ac:dyDescent="0.25">
      <c r="A207" s="237">
        <f t="shared" si="36"/>
        <v>44597</v>
      </c>
      <c r="B207" s="238">
        <f t="shared" si="37"/>
        <v>44597</v>
      </c>
      <c r="C207" s="124" t="s">
        <v>69</v>
      </c>
      <c r="D207" s="124" t="s">
        <v>42</v>
      </c>
      <c r="E207" s="225" t="s">
        <v>68</v>
      </c>
      <c r="F207" s="131" t="s">
        <v>41</v>
      </c>
      <c r="G207" s="161">
        <v>0.45833333333333331</v>
      </c>
      <c r="H207" s="161"/>
      <c r="I207" s="127"/>
      <c r="J207" s="127"/>
      <c r="K207" s="127"/>
      <c r="L207" s="162"/>
      <c r="M207" s="127"/>
      <c r="N207" s="127"/>
      <c r="O207" s="127"/>
      <c r="P207" s="127"/>
      <c r="Q207" s="127"/>
      <c r="R207" s="127"/>
      <c r="S207" s="127"/>
      <c r="T207" s="127"/>
      <c r="U207" s="127"/>
      <c r="V207" s="140"/>
      <c r="W207" s="133"/>
      <c r="X207" s="133"/>
      <c r="Y207" s="133"/>
      <c r="Z207" s="134"/>
    </row>
    <row r="208" spans="1:29" s="155" customFormat="1" ht="24.9" customHeight="1" x14ac:dyDescent="0.25">
      <c r="A208" s="171">
        <f t="shared" si="36"/>
        <v>44598</v>
      </c>
      <c r="B208" s="172">
        <f t="shared" si="37"/>
        <v>44598</v>
      </c>
      <c r="C208" s="124" t="s">
        <v>207</v>
      </c>
      <c r="D208" s="156"/>
      <c r="E208" s="137" t="s">
        <v>53</v>
      </c>
      <c r="F208" s="124" t="s">
        <v>33</v>
      </c>
      <c r="G208" s="195">
        <v>0.41666666666666669</v>
      </c>
      <c r="H208" s="126">
        <v>0.54166666666666663</v>
      </c>
      <c r="I208" s="125"/>
      <c r="J208" s="125"/>
      <c r="K208" s="127"/>
      <c r="L208" s="127"/>
      <c r="M208" s="127"/>
      <c r="N208" s="127"/>
      <c r="O208" s="127"/>
      <c r="P208" s="160"/>
      <c r="Q208" s="127"/>
      <c r="R208" s="127"/>
      <c r="S208" s="127"/>
      <c r="T208" s="127"/>
      <c r="U208" s="127"/>
      <c r="V208" s="140"/>
      <c r="W208" s="133"/>
      <c r="X208" s="133"/>
      <c r="Y208" s="133"/>
      <c r="Z208" s="134"/>
    </row>
    <row r="209" spans="1:29" s="155" customFormat="1" ht="24.9" customHeight="1" x14ac:dyDescent="0.25">
      <c r="A209" s="171">
        <f>+B208</f>
        <v>44598</v>
      </c>
      <c r="B209" s="172">
        <f>+B207+DAY(1)</f>
        <v>44598</v>
      </c>
      <c r="C209" s="124" t="s">
        <v>207</v>
      </c>
      <c r="D209" s="156"/>
      <c r="E209" s="137" t="s">
        <v>53</v>
      </c>
      <c r="F209" s="124" t="s">
        <v>41</v>
      </c>
      <c r="G209" s="195">
        <v>0.41666666666666669</v>
      </c>
      <c r="H209" s="126">
        <v>0.54166666666666663</v>
      </c>
      <c r="I209" s="125"/>
      <c r="J209" s="125"/>
      <c r="K209" s="127"/>
      <c r="L209" s="127"/>
      <c r="M209" s="127"/>
      <c r="N209" s="127"/>
      <c r="O209" s="127"/>
      <c r="P209" s="160"/>
      <c r="Q209" s="127"/>
      <c r="R209" s="127"/>
      <c r="S209" s="127"/>
      <c r="T209" s="127"/>
      <c r="U209" s="127"/>
      <c r="V209" s="140"/>
      <c r="W209" s="133"/>
      <c r="X209" s="133"/>
      <c r="Y209" s="133"/>
      <c r="Z209" s="134"/>
    </row>
    <row r="210" spans="1:29" s="140" customFormat="1" ht="24.9" customHeight="1" x14ac:dyDescent="0.25">
      <c r="A210" s="243">
        <f t="shared" ref="A210:A226" si="40">+B210</f>
        <v>44599</v>
      </c>
      <c r="B210" s="244">
        <f>+B208+DAY(1)</f>
        <v>44599</v>
      </c>
      <c r="C210" s="124" t="s">
        <v>308</v>
      </c>
      <c r="D210" s="124" t="s">
        <v>392</v>
      </c>
      <c r="E210" s="137" t="s">
        <v>412</v>
      </c>
      <c r="F210" s="124" t="s">
        <v>33</v>
      </c>
      <c r="G210" s="126">
        <v>0.8125</v>
      </c>
      <c r="H210" s="126"/>
      <c r="I210" s="125"/>
      <c r="J210" s="152"/>
      <c r="K210" s="127"/>
      <c r="L210" s="127"/>
      <c r="M210" s="127"/>
      <c r="N210" s="127"/>
      <c r="O210" s="127"/>
      <c r="P210" s="125"/>
      <c r="Q210" s="127"/>
      <c r="R210" s="127"/>
      <c r="S210" s="127"/>
      <c r="T210" s="127"/>
      <c r="U210" s="127"/>
      <c r="W210" s="134"/>
      <c r="X210" s="134"/>
      <c r="Y210" s="134"/>
      <c r="Z210" s="133"/>
    </row>
    <row r="211" spans="1:29" s="140" customFormat="1" ht="24.9" customHeight="1" x14ac:dyDescent="0.25">
      <c r="A211" s="243">
        <f t="shared" si="40"/>
        <v>44599</v>
      </c>
      <c r="B211" s="244">
        <f>+B209+DAY(1)</f>
        <v>44599</v>
      </c>
      <c r="C211" s="124" t="s">
        <v>51</v>
      </c>
      <c r="D211" s="124" t="s">
        <v>52</v>
      </c>
      <c r="E211" s="125">
        <v>3</v>
      </c>
      <c r="F211" s="124" t="s">
        <v>41</v>
      </c>
      <c r="G211" s="126">
        <v>0.8125</v>
      </c>
      <c r="H211" s="126"/>
      <c r="I211" s="125"/>
      <c r="J211" s="152"/>
      <c r="K211" s="127"/>
      <c r="L211" s="127"/>
      <c r="M211" s="127"/>
      <c r="N211" s="127"/>
      <c r="O211" s="127"/>
      <c r="P211" s="125"/>
      <c r="Q211" s="127"/>
      <c r="R211" s="127"/>
      <c r="S211" s="127"/>
      <c r="T211" s="127"/>
      <c r="U211" s="127"/>
      <c r="W211" s="134"/>
      <c r="X211" s="134"/>
      <c r="Y211" s="134"/>
      <c r="Z211" s="133"/>
    </row>
    <row r="212" spans="1:29" s="140" customFormat="1" ht="24.9" customHeight="1" x14ac:dyDescent="0.25">
      <c r="A212" s="237">
        <f t="shared" si="40"/>
        <v>44600</v>
      </c>
      <c r="B212" s="238">
        <f>+B210+DAY(1)</f>
        <v>44600</v>
      </c>
      <c r="C212" s="131"/>
      <c r="D212" s="131"/>
      <c r="E212" s="127"/>
      <c r="F212" s="131"/>
      <c r="G212" s="180"/>
      <c r="H212" s="161"/>
      <c r="I212" s="127"/>
      <c r="J212" s="127"/>
      <c r="K212" s="127"/>
      <c r="L212" s="127"/>
      <c r="M212" s="125"/>
      <c r="N212" s="127"/>
      <c r="O212" s="127"/>
      <c r="P212" s="127"/>
      <c r="Q212" s="127"/>
      <c r="R212" s="127"/>
      <c r="S212" s="127"/>
      <c r="T212" s="127"/>
      <c r="U212" s="127"/>
      <c r="W212" s="133"/>
      <c r="X212" s="133"/>
      <c r="Y212" s="133"/>
      <c r="Z212" s="133"/>
    </row>
    <row r="213" spans="1:29" s="140" customFormat="1" ht="24.9" customHeight="1" x14ac:dyDescent="0.25">
      <c r="A213" s="241">
        <f t="shared" si="40"/>
        <v>44601</v>
      </c>
      <c r="B213" s="242">
        <f t="shared" ref="B213:B226" si="41">+B212+DAY(1)</f>
        <v>44601</v>
      </c>
      <c r="C213" s="175" t="s">
        <v>217</v>
      </c>
      <c r="D213" s="154"/>
      <c r="E213" s="225"/>
      <c r="F213" s="131"/>
      <c r="G213" s="180"/>
      <c r="H213" s="161"/>
      <c r="I213" s="215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W213" s="134"/>
      <c r="X213" s="134"/>
      <c r="Y213" s="134"/>
      <c r="Z213" s="133"/>
    </row>
    <row r="214" spans="1:29" s="140" customFormat="1" ht="24.9" customHeight="1" x14ac:dyDescent="0.25">
      <c r="A214" s="325">
        <f t="shared" si="40"/>
        <v>44602</v>
      </c>
      <c r="B214" s="326">
        <f t="shared" si="41"/>
        <v>44602</v>
      </c>
      <c r="C214" s="327" t="s">
        <v>63</v>
      </c>
      <c r="D214" s="328"/>
      <c r="E214" s="137"/>
      <c r="F214" s="124"/>
      <c r="G214" s="195"/>
      <c r="H214" s="126"/>
      <c r="I214" s="329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W214" s="134"/>
      <c r="X214" s="134"/>
      <c r="Y214" s="134"/>
      <c r="Z214" s="133"/>
    </row>
    <row r="215" spans="1:29" s="140" customFormat="1" ht="24.9" customHeight="1" x14ac:dyDescent="0.25">
      <c r="A215" s="237">
        <f t="shared" si="40"/>
        <v>44603</v>
      </c>
      <c r="B215" s="238">
        <f t="shared" si="41"/>
        <v>44603</v>
      </c>
      <c r="C215" s="135"/>
      <c r="D215" s="131"/>
      <c r="E215" s="225"/>
      <c r="F215" s="131"/>
      <c r="G215" s="127"/>
      <c r="H215" s="16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W215" s="134"/>
      <c r="X215" s="134"/>
      <c r="Y215" s="134"/>
      <c r="Z215" s="133"/>
    </row>
    <row r="216" spans="1:29" s="140" customFormat="1" ht="24.9" customHeight="1" x14ac:dyDescent="0.25">
      <c r="A216" s="237">
        <f t="shared" si="40"/>
        <v>44604</v>
      </c>
      <c r="B216" s="238">
        <f t="shared" si="41"/>
        <v>44604</v>
      </c>
      <c r="C216" s="245" t="s">
        <v>429</v>
      </c>
      <c r="D216" s="246"/>
      <c r="E216" s="250" t="s">
        <v>61</v>
      </c>
      <c r="F216" s="246" t="s">
        <v>71</v>
      </c>
      <c r="G216" s="250"/>
      <c r="H216" s="251"/>
      <c r="I216" s="250"/>
      <c r="J216" s="248"/>
      <c r="K216" s="248"/>
      <c r="L216" s="248"/>
      <c r="M216" s="248"/>
      <c r="N216" s="248"/>
      <c r="O216" s="248"/>
      <c r="P216" s="248"/>
      <c r="Q216" s="258"/>
      <c r="R216" s="250"/>
      <c r="S216" s="127"/>
      <c r="T216" s="127"/>
      <c r="U216" s="127"/>
      <c r="W216" s="134"/>
      <c r="X216" s="134"/>
      <c r="Y216" s="134"/>
      <c r="Z216" s="133"/>
    </row>
    <row r="217" spans="1:29" s="140" customFormat="1" ht="24.9" customHeight="1" x14ac:dyDescent="0.25">
      <c r="A217" s="237">
        <f t="shared" ref="A217" si="42">+B217</f>
        <v>44604</v>
      </c>
      <c r="B217" s="238">
        <f>+B216</f>
        <v>44604</v>
      </c>
      <c r="C217" s="245" t="s">
        <v>432</v>
      </c>
      <c r="D217" s="245" t="s">
        <v>427</v>
      </c>
      <c r="E217" s="247" t="s">
        <v>66</v>
      </c>
      <c r="F217" s="246" t="s">
        <v>431</v>
      </c>
      <c r="G217" s="250"/>
      <c r="H217" s="251"/>
      <c r="I217" s="250"/>
      <c r="J217" s="250"/>
      <c r="K217" s="250"/>
      <c r="L217" s="250"/>
      <c r="M217" s="250"/>
      <c r="N217" s="250"/>
      <c r="O217" s="250"/>
      <c r="P217" s="250"/>
      <c r="Q217" s="250"/>
      <c r="R217" s="157"/>
      <c r="S217" s="125"/>
      <c r="T217" s="127"/>
      <c r="U217" s="127"/>
      <c r="W217" s="134"/>
      <c r="X217" s="134"/>
      <c r="Y217" s="134"/>
      <c r="Z217" s="133"/>
    </row>
    <row r="218" spans="1:29" s="140" customFormat="1" ht="24.9" customHeight="1" x14ac:dyDescent="0.25">
      <c r="A218" s="171">
        <f t="shared" si="40"/>
        <v>44605</v>
      </c>
      <c r="B218" s="172">
        <f>+B216+DAY(1)</f>
        <v>44605</v>
      </c>
      <c r="C218" s="245" t="s">
        <v>429</v>
      </c>
      <c r="D218" s="246"/>
      <c r="E218" s="250" t="s">
        <v>62</v>
      </c>
      <c r="F218" s="246" t="s">
        <v>71</v>
      </c>
      <c r="G218" s="250"/>
      <c r="H218" s="251"/>
      <c r="I218" s="250"/>
      <c r="J218" s="248"/>
      <c r="K218" s="248"/>
      <c r="L218" s="248"/>
      <c r="M218" s="248"/>
      <c r="N218" s="248"/>
      <c r="O218" s="248"/>
      <c r="P218" s="248"/>
      <c r="Q218" s="258"/>
      <c r="R218" s="250"/>
      <c r="S218" s="127"/>
      <c r="T218" s="127"/>
      <c r="U218" s="127"/>
      <c r="W218" s="134"/>
      <c r="X218" s="134"/>
      <c r="Y218" s="134"/>
      <c r="Z218" s="133"/>
    </row>
    <row r="219" spans="1:29" s="140" customFormat="1" ht="24.9" customHeight="1" x14ac:dyDescent="0.25">
      <c r="A219" s="171">
        <f t="shared" ref="A219" si="43">+B219</f>
        <v>44605</v>
      </c>
      <c r="B219" s="172">
        <f>+B217+DAY(1)</f>
        <v>44605</v>
      </c>
      <c r="C219" s="245" t="s">
        <v>432</v>
      </c>
      <c r="D219" s="245" t="s">
        <v>427</v>
      </c>
      <c r="E219" s="247" t="s">
        <v>67</v>
      </c>
      <c r="F219" s="246" t="s">
        <v>431</v>
      </c>
      <c r="G219" s="250"/>
      <c r="H219" s="251"/>
      <c r="I219" s="250"/>
      <c r="J219" s="250"/>
      <c r="K219" s="250"/>
      <c r="L219" s="250"/>
      <c r="M219" s="250"/>
      <c r="N219" s="250"/>
      <c r="O219" s="250"/>
      <c r="P219" s="250"/>
      <c r="Q219" s="250"/>
      <c r="R219" s="157"/>
      <c r="S219" s="125"/>
      <c r="T219" s="127"/>
      <c r="U219" s="127"/>
      <c r="W219" s="134"/>
      <c r="X219" s="134"/>
      <c r="Y219" s="134"/>
      <c r="Z219" s="133"/>
    </row>
    <row r="220" spans="1:29" s="140" customFormat="1" ht="24.9" customHeight="1" x14ac:dyDescent="0.25">
      <c r="A220" s="243">
        <f t="shared" si="40"/>
        <v>44606</v>
      </c>
      <c r="B220" s="244">
        <f>+B218+DAY(1)</f>
        <v>44606</v>
      </c>
      <c r="C220" s="124" t="s">
        <v>7</v>
      </c>
      <c r="D220" s="156" t="s">
        <v>396</v>
      </c>
      <c r="E220" s="137" t="s">
        <v>68</v>
      </c>
      <c r="F220" s="124" t="s">
        <v>33</v>
      </c>
      <c r="G220" s="195">
        <v>0.79166666666666663</v>
      </c>
      <c r="H220" s="126"/>
      <c r="I220" s="125"/>
      <c r="J220" s="125"/>
      <c r="K220" s="141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W220" s="134"/>
      <c r="X220" s="134"/>
      <c r="Y220" s="134"/>
      <c r="Z220" s="133"/>
    </row>
    <row r="221" spans="1:29" s="140" customFormat="1" ht="24.9" customHeight="1" x14ac:dyDescent="0.25">
      <c r="A221" s="243">
        <f t="shared" ref="A221" si="44">+B221</f>
        <v>44606</v>
      </c>
      <c r="B221" s="244">
        <f>+B220</f>
        <v>44606</v>
      </c>
      <c r="C221" s="124" t="s">
        <v>7</v>
      </c>
      <c r="D221" s="156" t="s">
        <v>37</v>
      </c>
      <c r="E221" s="137" t="s">
        <v>56</v>
      </c>
      <c r="F221" s="124" t="s">
        <v>41</v>
      </c>
      <c r="G221" s="195">
        <v>0.79166666666666663</v>
      </c>
      <c r="H221" s="126"/>
      <c r="I221" s="125"/>
      <c r="J221" s="125"/>
      <c r="K221" s="141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W221" s="134"/>
      <c r="X221" s="134"/>
      <c r="Y221" s="134"/>
      <c r="Z221" s="133"/>
    </row>
    <row r="222" spans="1:29" s="28" customFormat="1" ht="24.9" customHeight="1" x14ac:dyDescent="0.25">
      <c r="A222" s="275">
        <f t="shared" si="40"/>
        <v>44607</v>
      </c>
      <c r="B222" s="276">
        <f>+B220+DAY(1)</f>
        <v>44607</v>
      </c>
      <c r="C222" s="124"/>
      <c r="D222" s="156"/>
      <c r="E222" s="137"/>
      <c r="F222" s="124"/>
      <c r="G222" s="195"/>
      <c r="H222" s="126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W222" s="133"/>
      <c r="X222" s="133"/>
      <c r="Y222" s="133"/>
      <c r="Z222" s="289"/>
      <c r="AA222" s="290"/>
      <c r="AB222" s="291"/>
      <c r="AC222" s="292"/>
    </row>
    <row r="223" spans="1:29" s="28" customFormat="1" ht="24.9" customHeight="1" x14ac:dyDescent="0.25">
      <c r="A223" s="241">
        <f t="shared" si="40"/>
        <v>44608</v>
      </c>
      <c r="B223" s="242">
        <f t="shared" si="41"/>
        <v>44608</v>
      </c>
      <c r="C223" s="175" t="s">
        <v>201</v>
      </c>
      <c r="D223" s="154"/>
      <c r="E223" s="225"/>
      <c r="F223" s="131"/>
      <c r="G223" s="224"/>
      <c r="H223" s="161"/>
      <c r="I223" s="215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W223" s="133"/>
      <c r="X223" s="133"/>
      <c r="Y223" s="133"/>
      <c r="Z223" s="150"/>
      <c r="AA223" s="151"/>
      <c r="AB223" s="147"/>
      <c r="AC223" s="148"/>
    </row>
    <row r="224" spans="1:29" s="28" customFormat="1" ht="24.9" customHeight="1" x14ac:dyDescent="0.25">
      <c r="A224" s="237">
        <f t="shared" si="40"/>
        <v>44609</v>
      </c>
      <c r="B224" s="238">
        <f t="shared" si="41"/>
        <v>44609</v>
      </c>
      <c r="C224" s="131"/>
      <c r="D224" s="131"/>
      <c r="E224" s="225"/>
      <c r="F224" s="131"/>
      <c r="G224" s="180"/>
      <c r="H224" s="16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W224" s="133"/>
      <c r="X224" s="133"/>
      <c r="Y224" s="133"/>
      <c r="Z224" s="150"/>
      <c r="AA224" s="151"/>
      <c r="AB224" s="147"/>
      <c r="AC224" s="148"/>
    </row>
    <row r="225" spans="1:29" s="28" customFormat="1" ht="24.9" customHeight="1" x14ac:dyDescent="0.25">
      <c r="A225" s="237">
        <f t="shared" si="40"/>
        <v>44610</v>
      </c>
      <c r="B225" s="238">
        <f t="shared" si="41"/>
        <v>44610</v>
      </c>
      <c r="C225" s="124" t="s">
        <v>46</v>
      </c>
      <c r="D225" s="124"/>
      <c r="E225" s="125">
        <v>6</v>
      </c>
      <c r="F225" s="124" t="s">
        <v>33</v>
      </c>
      <c r="G225" s="126">
        <v>0.6875</v>
      </c>
      <c r="H225" s="126"/>
      <c r="I225" s="125"/>
      <c r="J225" s="127"/>
      <c r="K225" s="127"/>
      <c r="L225" s="127"/>
      <c r="M225" s="127"/>
      <c r="N225" s="127"/>
      <c r="O225" s="127"/>
      <c r="P225" s="127"/>
      <c r="Q225" s="127"/>
      <c r="R225" s="127"/>
      <c r="S225" s="218"/>
      <c r="T225" s="127"/>
      <c r="U225" s="127"/>
      <c r="W225" s="133"/>
      <c r="X225" s="133"/>
      <c r="Y225" s="133"/>
      <c r="Z225" s="150"/>
      <c r="AA225" s="151"/>
      <c r="AB225" s="147"/>
      <c r="AC225" s="148"/>
    </row>
    <row r="226" spans="1:29" s="28" customFormat="1" ht="24.9" customHeight="1" x14ac:dyDescent="0.25">
      <c r="A226" s="237">
        <f t="shared" si="40"/>
        <v>44611</v>
      </c>
      <c r="B226" s="238">
        <f t="shared" si="41"/>
        <v>44611</v>
      </c>
      <c r="C226" s="156"/>
      <c r="D226" s="124"/>
      <c r="E226" s="125"/>
      <c r="F226" s="124"/>
      <c r="G226" s="126"/>
      <c r="H226" s="126"/>
      <c r="I226" s="125"/>
      <c r="J226" s="127"/>
      <c r="K226" s="127"/>
      <c r="L226" s="127"/>
      <c r="M226" s="127"/>
      <c r="N226" s="127"/>
      <c r="O226" s="127"/>
      <c r="P226" s="125"/>
      <c r="Q226" s="127"/>
      <c r="R226" s="127"/>
      <c r="S226" s="127"/>
      <c r="T226" s="127"/>
      <c r="U226" s="127"/>
      <c r="W226" s="133"/>
      <c r="X226" s="133"/>
      <c r="Y226" s="133"/>
      <c r="Z226" s="150"/>
      <c r="AA226" s="151"/>
      <c r="AB226" s="147"/>
      <c r="AC226" s="148"/>
    </row>
    <row r="227" spans="1:29" s="28" customFormat="1" ht="24.9" customHeight="1" x14ac:dyDescent="0.25">
      <c r="A227" s="237">
        <f>+B226</f>
        <v>44611</v>
      </c>
      <c r="B227" s="238">
        <f t="shared" ref="B227:B228" si="45">+B225+DAY(1)</f>
        <v>44611</v>
      </c>
      <c r="C227" s="124" t="s">
        <v>69</v>
      </c>
      <c r="D227" s="124" t="s">
        <v>42</v>
      </c>
      <c r="E227" s="225" t="s">
        <v>199</v>
      </c>
      <c r="F227" s="131" t="s">
        <v>33</v>
      </c>
      <c r="G227" s="161">
        <v>0.375</v>
      </c>
      <c r="H227" s="161"/>
      <c r="I227" s="127"/>
      <c r="J227" s="127"/>
      <c r="K227" s="127"/>
      <c r="L227" s="162"/>
      <c r="M227" s="127"/>
      <c r="N227" s="127"/>
      <c r="O227" s="127"/>
      <c r="P227" s="125"/>
      <c r="Q227" s="127"/>
      <c r="R227" s="127"/>
      <c r="S227" s="127"/>
      <c r="T227" s="127"/>
      <c r="U227" s="127"/>
      <c r="W227" s="133"/>
      <c r="X227" s="133"/>
      <c r="Y227" s="133"/>
      <c r="Z227" s="150"/>
      <c r="AA227" s="151"/>
      <c r="AB227" s="147"/>
      <c r="AC227" s="148"/>
    </row>
    <row r="228" spans="1:29" s="28" customFormat="1" ht="24.9" customHeight="1" x14ac:dyDescent="0.25">
      <c r="A228" s="171">
        <f t="shared" ref="A228:A235" si="46">+B228</f>
        <v>44612</v>
      </c>
      <c r="B228" s="172">
        <f t="shared" si="45"/>
        <v>44612</v>
      </c>
      <c r="C228" s="135" t="s">
        <v>428</v>
      </c>
      <c r="D228" s="135" t="s">
        <v>427</v>
      </c>
      <c r="E228" s="217" t="s">
        <v>67</v>
      </c>
      <c r="F228" s="124" t="s">
        <v>33</v>
      </c>
      <c r="G228" s="180">
        <v>0.41666666666666669</v>
      </c>
      <c r="H228" s="161"/>
      <c r="I228" s="125"/>
      <c r="J228" s="127"/>
      <c r="K228" s="125"/>
      <c r="L228" s="127"/>
      <c r="M228" s="127"/>
      <c r="N228" s="127"/>
      <c r="O228" s="127"/>
      <c r="P228" s="160"/>
      <c r="Q228" s="127"/>
      <c r="R228" s="127"/>
      <c r="S228" s="127"/>
      <c r="T228" s="127"/>
      <c r="U228" s="127"/>
      <c r="W228" s="133"/>
      <c r="X228" s="133"/>
      <c r="Y228" s="133"/>
      <c r="Z228" s="150"/>
      <c r="AA228" s="151"/>
      <c r="AB228" s="147"/>
      <c r="AC228" s="148"/>
    </row>
    <row r="229" spans="1:29" s="170" customFormat="1" ht="24.9" customHeight="1" x14ac:dyDescent="0.25">
      <c r="A229" s="243">
        <f t="shared" si="46"/>
        <v>44613</v>
      </c>
      <c r="B229" s="244">
        <f>+B228+DAY(1)</f>
        <v>44613</v>
      </c>
      <c r="C229" s="124" t="s">
        <v>419</v>
      </c>
      <c r="D229" s="124" t="s">
        <v>80</v>
      </c>
      <c r="E229" s="137" t="s">
        <v>256</v>
      </c>
      <c r="F229" s="124" t="s">
        <v>33</v>
      </c>
      <c r="G229" s="126">
        <v>0.8125</v>
      </c>
      <c r="H229" s="126"/>
      <c r="I229" s="125"/>
      <c r="J229" s="152"/>
      <c r="K229" s="125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69"/>
      <c r="W229" s="133"/>
      <c r="X229" s="133"/>
      <c r="Y229" s="133"/>
      <c r="Z229" s="134"/>
    </row>
    <row r="230" spans="1:29" s="170" customFormat="1" ht="24.9" customHeight="1" x14ac:dyDescent="0.25">
      <c r="A230" s="243">
        <f t="shared" ref="A230" si="47">+B230</f>
        <v>44613</v>
      </c>
      <c r="B230" s="244">
        <f>+B229</f>
        <v>44613</v>
      </c>
      <c r="C230" s="124" t="s">
        <v>51</v>
      </c>
      <c r="D230" s="124" t="s">
        <v>28</v>
      </c>
      <c r="E230" s="125">
        <v>4</v>
      </c>
      <c r="F230" s="124" t="s">
        <v>41</v>
      </c>
      <c r="G230" s="126">
        <v>0.8125</v>
      </c>
      <c r="H230" s="126"/>
      <c r="I230" s="125"/>
      <c r="J230" s="152"/>
      <c r="K230" s="125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69"/>
      <c r="W230" s="133"/>
      <c r="X230" s="133"/>
      <c r="Y230" s="133"/>
      <c r="Z230" s="134"/>
    </row>
    <row r="231" spans="1:29" s="170" customFormat="1" ht="24.9" customHeight="1" x14ac:dyDescent="0.25">
      <c r="A231" s="243">
        <f t="shared" si="46"/>
        <v>44614</v>
      </c>
      <c r="B231" s="244">
        <f>+B229+DAY(1)</f>
        <v>44614</v>
      </c>
      <c r="C231" s="124" t="s">
        <v>309</v>
      </c>
      <c r="D231" s="124" t="s">
        <v>392</v>
      </c>
      <c r="E231" s="137" t="s">
        <v>415</v>
      </c>
      <c r="F231" s="124" t="s">
        <v>33</v>
      </c>
      <c r="G231" s="195">
        <v>0.8125</v>
      </c>
      <c r="H231" s="126"/>
      <c r="I231" s="125"/>
      <c r="J231" s="152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69"/>
      <c r="W231" s="133"/>
      <c r="X231" s="133"/>
      <c r="Y231" s="133"/>
      <c r="Z231" s="134"/>
    </row>
    <row r="232" spans="1:29" s="155" customFormat="1" ht="24.9" customHeight="1" x14ac:dyDescent="0.25">
      <c r="A232" s="243">
        <f t="shared" si="46"/>
        <v>44615</v>
      </c>
      <c r="B232" s="244">
        <f>+B231+DAY(1)</f>
        <v>44615</v>
      </c>
      <c r="C232" s="228" t="s">
        <v>51</v>
      </c>
      <c r="D232" s="131" t="s">
        <v>52</v>
      </c>
      <c r="E232" s="127">
        <v>5</v>
      </c>
      <c r="F232" s="131" t="s">
        <v>41</v>
      </c>
      <c r="G232" s="161">
        <v>0.8125</v>
      </c>
      <c r="H232" s="161"/>
      <c r="I232" s="176"/>
      <c r="J232" s="152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48"/>
      <c r="W232" s="133"/>
      <c r="X232" s="133"/>
      <c r="Y232" s="133"/>
      <c r="Z232" s="134"/>
    </row>
    <row r="233" spans="1:29" s="155" customFormat="1" ht="24.9" customHeight="1" x14ac:dyDescent="0.25">
      <c r="A233" s="237">
        <f t="shared" si="46"/>
        <v>44616</v>
      </c>
      <c r="B233" s="238">
        <f>+B232+DAY(1)</f>
        <v>44616</v>
      </c>
      <c r="C233" s="228"/>
      <c r="D233" s="131"/>
      <c r="E233" s="127"/>
      <c r="F233" s="131"/>
      <c r="G233" s="161"/>
      <c r="H233" s="161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48"/>
      <c r="W233" s="133"/>
      <c r="X233" s="133"/>
      <c r="Y233" s="133"/>
      <c r="Z233" s="134"/>
    </row>
    <row r="234" spans="1:29" s="155" customFormat="1" ht="24.9" customHeight="1" x14ac:dyDescent="0.25">
      <c r="A234" s="266">
        <f t="shared" si="46"/>
        <v>44617</v>
      </c>
      <c r="B234" s="267">
        <f>+B233+DAY(1)</f>
        <v>44617</v>
      </c>
      <c r="C234" s="268" t="s">
        <v>70</v>
      </c>
      <c r="D234" s="269"/>
      <c r="E234" s="225"/>
      <c r="F234" s="131"/>
      <c r="G234" s="180"/>
      <c r="H234" s="161"/>
      <c r="I234" s="270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40"/>
      <c r="W234" s="133"/>
      <c r="X234" s="133"/>
      <c r="Y234" s="133"/>
      <c r="Z234" s="134"/>
    </row>
    <row r="235" spans="1:29" s="155" customFormat="1" ht="24.9" customHeight="1" x14ac:dyDescent="0.25">
      <c r="A235" s="237">
        <f t="shared" si="46"/>
        <v>44618</v>
      </c>
      <c r="B235" s="238">
        <f>+B234+DAY(1)</f>
        <v>44618</v>
      </c>
      <c r="C235" s="124" t="s">
        <v>406</v>
      </c>
      <c r="D235" s="124" t="s">
        <v>245</v>
      </c>
      <c r="E235" s="137" t="s">
        <v>68</v>
      </c>
      <c r="F235" s="124" t="s">
        <v>33</v>
      </c>
      <c r="G235" s="195">
        <v>0.375</v>
      </c>
      <c r="H235" s="126"/>
      <c r="I235" s="125"/>
      <c r="J235" s="127"/>
      <c r="K235" s="141"/>
      <c r="L235" s="125"/>
      <c r="M235" s="127"/>
      <c r="N235" s="127"/>
      <c r="O235" s="127"/>
      <c r="P235" s="127"/>
      <c r="Q235" s="127"/>
      <c r="R235" s="127"/>
      <c r="S235" s="127"/>
      <c r="T235" s="127"/>
      <c r="U235" s="127"/>
      <c r="V235" s="140"/>
      <c r="W235" s="134"/>
      <c r="X235" s="134"/>
      <c r="Y235" s="134"/>
      <c r="Z235" s="134"/>
    </row>
    <row r="236" spans="1:29" s="155" customFormat="1" ht="24.9" customHeight="1" x14ac:dyDescent="0.25">
      <c r="A236" s="237">
        <f>+B235</f>
        <v>44618</v>
      </c>
      <c r="B236" s="238">
        <f t="shared" ref="B236:B241" si="48">+B234+DAY(1)</f>
        <v>44618</v>
      </c>
      <c r="C236" s="124" t="s">
        <v>7</v>
      </c>
      <c r="D236" s="124" t="s">
        <v>25</v>
      </c>
      <c r="E236" s="137" t="s">
        <v>68</v>
      </c>
      <c r="F236" s="124" t="s">
        <v>41</v>
      </c>
      <c r="G236" s="195">
        <v>0.45833333333333331</v>
      </c>
      <c r="H236" s="126"/>
      <c r="I236" s="125"/>
      <c r="J236" s="127"/>
      <c r="K236" s="141"/>
      <c r="L236" s="125"/>
      <c r="M236" s="127"/>
      <c r="N236" s="127"/>
      <c r="O236" s="127"/>
      <c r="P236" s="127"/>
      <c r="Q236" s="127"/>
      <c r="R236" s="127"/>
      <c r="S236" s="127"/>
      <c r="T236" s="127"/>
      <c r="U236" s="127"/>
      <c r="V236" s="140"/>
      <c r="W236" s="134"/>
      <c r="X236" s="134"/>
      <c r="Y236" s="134"/>
      <c r="Z236" s="134"/>
    </row>
    <row r="237" spans="1:29" s="140" customFormat="1" ht="24.9" customHeight="1" x14ac:dyDescent="0.25">
      <c r="A237" s="171">
        <f t="shared" ref="A237:A245" si="49">+B237</f>
        <v>44619</v>
      </c>
      <c r="B237" s="172">
        <f t="shared" si="48"/>
        <v>44619</v>
      </c>
      <c r="C237" s="124" t="s">
        <v>414</v>
      </c>
      <c r="D237" s="124" t="s">
        <v>245</v>
      </c>
      <c r="E237" s="137" t="s">
        <v>256</v>
      </c>
      <c r="F237" s="124" t="s">
        <v>33</v>
      </c>
      <c r="G237" s="180">
        <v>0.41666666666666669</v>
      </c>
      <c r="H237" s="161"/>
      <c r="I237" s="125"/>
      <c r="J237" s="152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W237" s="134"/>
      <c r="X237" s="134"/>
      <c r="Y237" s="134"/>
      <c r="Z237" s="133"/>
    </row>
    <row r="238" spans="1:29" s="140" customFormat="1" ht="24.9" customHeight="1" x14ac:dyDescent="0.25">
      <c r="A238" s="171">
        <f t="shared" si="49"/>
        <v>44619</v>
      </c>
      <c r="B238" s="172">
        <f t="shared" si="48"/>
        <v>44619</v>
      </c>
      <c r="C238" s="174" t="s">
        <v>51</v>
      </c>
      <c r="D238" s="124" t="s">
        <v>25</v>
      </c>
      <c r="E238" s="137" t="s">
        <v>68</v>
      </c>
      <c r="F238" s="124" t="s">
        <v>33</v>
      </c>
      <c r="G238" s="180">
        <v>0.58333333333333337</v>
      </c>
      <c r="H238" s="161"/>
      <c r="I238" s="125"/>
      <c r="J238" s="152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W238" s="134"/>
      <c r="X238" s="134"/>
      <c r="Y238" s="134"/>
      <c r="Z238" s="133"/>
    </row>
    <row r="239" spans="1:29" s="140" customFormat="1" ht="24.9" customHeight="1" x14ac:dyDescent="0.25">
      <c r="A239" s="243">
        <f t="shared" si="49"/>
        <v>44620</v>
      </c>
      <c r="B239" s="244">
        <f t="shared" si="48"/>
        <v>44620</v>
      </c>
      <c r="C239" s="124" t="s">
        <v>90</v>
      </c>
      <c r="D239" s="124"/>
      <c r="E239" s="125">
        <v>1</v>
      </c>
      <c r="F239" s="124" t="s">
        <v>33</v>
      </c>
      <c r="G239" s="126">
        <v>0.70833333333333337</v>
      </c>
      <c r="H239" s="126">
        <v>0.83333333333333337</v>
      </c>
      <c r="I239" s="125"/>
      <c r="J239" s="127"/>
      <c r="K239" s="127"/>
      <c r="L239" s="127"/>
      <c r="M239" s="127"/>
      <c r="N239" s="127"/>
      <c r="O239" s="127"/>
      <c r="P239" s="125"/>
      <c r="Q239" s="127"/>
      <c r="R239" s="157"/>
      <c r="S239" s="127"/>
      <c r="T239" s="127"/>
      <c r="U239" s="127"/>
      <c r="W239" s="134"/>
      <c r="X239" s="134"/>
      <c r="Y239" s="134"/>
      <c r="Z239" s="133"/>
    </row>
    <row r="240" spans="1:29" s="140" customFormat="1" ht="24.9" customHeight="1" x14ac:dyDescent="0.25">
      <c r="A240" s="243">
        <f t="shared" si="49"/>
        <v>44620</v>
      </c>
      <c r="B240" s="244">
        <f t="shared" si="48"/>
        <v>44620</v>
      </c>
      <c r="C240" s="124" t="s">
        <v>90</v>
      </c>
      <c r="D240" s="124"/>
      <c r="E240" s="125">
        <v>1</v>
      </c>
      <c r="F240" s="124" t="s">
        <v>41</v>
      </c>
      <c r="G240" s="126">
        <v>0.70833333333333337</v>
      </c>
      <c r="H240" s="126">
        <v>0.83333333333333337</v>
      </c>
      <c r="I240" s="125"/>
      <c r="J240" s="127"/>
      <c r="K240" s="127"/>
      <c r="L240" s="127"/>
      <c r="M240" s="127"/>
      <c r="N240" s="127"/>
      <c r="O240" s="127"/>
      <c r="P240" s="125"/>
      <c r="Q240" s="127"/>
      <c r="R240" s="157"/>
      <c r="S240" s="127"/>
      <c r="T240" s="127"/>
      <c r="U240" s="127"/>
      <c r="W240" s="134"/>
      <c r="X240" s="134"/>
      <c r="Y240" s="134"/>
      <c r="Z240" s="133"/>
    </row>
    <row r="241" spans="1:33" s="140" customFormat="1" ht="24.9" customHeight="1" x14ac:dyDescent="0.25">
      <c r="A241" s="243">
        <f t="shared" si="49"/>
        <v>44621</v>
      </c>
      <c r="B241" s="244">
        <f t="shared" si="48"/>
        <v>44621</v>
      </c>
      <c r="C241" s="131" t="s">
        <v>9</v>
      </c>
      <c r="D241" s="228" t="s">
        <v>47</v>
      </c>
      <c r="E241" s="225" t="s">
        <v>344</v>
      </c>
      <c r="F241" s="131" t="s">
        <v>33</v>
      </c>
      <c r="G241" s="180">
        <v>0.79166666666666663</v>
      </c>
      <c r="H241" s="161">
        <v>0.875</v>
      </c>
      <c r="I241" s="127"/>
      <c r="J241" s="127"/>
      <c r="K241" s="127"/>
      <c r="L241" s="127"/>
      <c r="M241" s="313"/>
      <c r="N241" s="127"/>
      <c r="O241" s="127"/>
      <c r="P241" s="127"/>
      <c r="Q241" s="127"/>
      <c r="R241" s="127"/>
      <c r="S241" s="127"/>
      <c r="T241" s="127"/>
      <c r="U241" s="127"/>
      <c r="W241" s="134"/>
      <c r="X241" s="134"/>
      <c r="Y241" s="134"/>
      <c r="Z241" s="133"/>
    </row>
    <row r="242" spans="1:33" s="140" customFormat="1" ht="24.9" customHeight="1" x14ac:dyDescent="0.25">
      <c r="A242" s="122">
        <f t="shared" si="49"/>
        <v>44622</v>
      </c>
      <c r="B242" s="123">
        <f t="shared" ref="B242:B245" si="50">+B241+DAY(1)</f>
        <v>44622</v>
      </c>
      <c r="C242" s="131"/>
      <c r="D242" s="131"/>
      <c r="E242" s="225"/>
      <c r="F242" s="131"/>
      <c r="G242" s="180"/>
      <c r="H242" s="16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W242" s="134"/>
      <c r="X242" s="134"/>
      <c r="Y242" s="134"/>
      <c r="Z242" s="133"/>
    </row>
    <row r="243" spans="1:33" s="140" customFormat="1" ht="24.9" customHeight="1" x14ac:dyDescent="0.25">
      <c r="A243" s="325">
        <f t="shared" si="49"/>
        <v>44623</v>
      </c>
      <c r="B243" s="326">
        <f t="shared" si="50"/>
        <v>44623</v>
      </c>
      <c r="C243" s="327" t="s">
        <v>208</v>
      </c>
      <c r="D243" s="328"/>
      <c r="E243" s="225"/>
      <c r="F243" s="131"/>
      <c r="G243" s="180"/>
      <c r="H243" s="161"/>
      <c r="I243" s="329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W243" s="134"/>
      <c r="X243" s="134"/>
      <c r="Y243" s="134"/>
      <c r="Z243" s="133"/>
    </row>
    <row r="244" spans="1:33" s="140" customFormat="1" ht="24.9" customHeight="1" x14ac:dyDescent="0.25">
      <c r="A244" s="237">
        <f t="shared" si="49"/>
        <v>44624</v>
      </c>
      <c r="B244" s="238">
        <f t="shared" si="50"/>
        <v>44624</v>
      </c>
      <c r="C244" s="232"/>
      <c r="D244" s="131"/>
      <c r="E244" s="225"/>
      <c r="F244" s="131"/>
      <c r="G244" s="180"/>
      <c r="H244" s="16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W244" s="134"/>
      <c r="X244" s="134"/>
      <c r="Y244" s="134"/>
      <c r="Z244" s="133"/>
    </row>
    <row r="245" spans="1:33" s="140" customFormat="1" ht="24.9" customHeight="1" x14ac:dyDescent="0.25">
      <c r="A245" s="237">
        <f t="shared" si="49"/>
        <v>44625</v>
      </c>
      <c r="B245" s="238">
        <f t="shared" si="50"/>
        <v>44625</v>
      </c>
      <c r="C245" s="124" t="s">
        <v>69</v>
      </c>
      <c r="D245" s="124" t="s">
        <v>43</v>
      </c>
      <c r="E245" s="225" t="s">
        <v>68</v>
      </c>
      <c r="F245" s="131" t="s">
        <v>33</v>
      </c>
      <c r="G245" s="161">
        <v>0.375</v>
      </c>
      <c r="H245" s="161"/>
      <c r="I245" s="127"/>
      <c r="J245" s="127"/>
      <c r="K245" s="127"/>
      <c r="L245" s="162"/>
      <c r="M245" s="127"/>
      <c r="N245" s="127"/>
      <c r="O245" s="127"/>
      <c r="P245" s="127"/>
      <c r="Q245" s="127"/>
      <c r="R245" s="127"/>
      <c r="S245" s="127"/>
      <c r="T245" s="127"/>
      <c r="U245" s="127"/>
      <c r="W245" s="134"/>
      <c r="X245" s="134"/>
      <c r="Y245" s="134"/>
      <c r="Z245" s="133"/>
    </row>
    <row r="246" spans="1:33" s="140" customFormat="1" ht="24.9" customHeight="1" x14ac:dyDescent="0.25">
      <c r="A246" s="237">
        <f t="shared" ref="A246" si="51">+B246</f>
        <v>44625</v>
      </c>
      <c r="B246" s="238">
        <f>+B245</f>
        <v>44625</v>
      </c>
      <c r="C246" s="124" t="s">
        <v>69</v>
      </c>
      <c r="D246" s="124" t="s">
        <v>42</v>
      </c>
      <c r="E246" s="225" t="s">
        <v>205</v>
      </c>
      <c r="F246" s="131" t="s">
        <v>41</v>
      </c>
      <c r="G246" s="161">
        <v>0.45833333333333331</v>
      </c>
      <c r="H246" s="161"/>
      <c r="I246" s="127"/>
      <c r="J246" s="127"/>
      <c r="K246" s="127"/>
      <c r="L246" s="162"/>
      <c r="M246" s="127"/>
      <c r="N246" s="127"/>
      <c r="O246" s="127"/>
      <c r="P246" s="127"/>
      <c r="Q246" s="127"/>
      <c r="R246" s="127"/>
      <c r="S246" s="127"/>
      <c r="T246" s="127"/>
      <c r="U246" s="127"/>
      <c r="W246" s="134"/>
      <c r="X246" s="134"/>
      <c r="Y246" s="134"/>
      <c r="Z246" s="133"/>
    </row>
    <row r="247" spans="1:33" s="140" customFormat="1" ht="24.9" customHeight="1" x14ac:dyDescent="0.25">
      <c r="A247" s="171">
        <f t="shared" ref="A247:A258" si="52">+B247</f>
        <v>44626</v>
      </c>
      <c r="B247" s="172">
        <f>+B245+DAY(1)</f>
        <v>44626</v>
      </c>
      <c r="C247" s="124" t="s">
        <v>206</v>
      </c>
      <c r="D247" s="124"/>
      <c r="E247" s="125">
        <v>1</v>
      </c>
      <c r="F247" s="124" t="s">
        <v>33</v>
      </c>
      <c r="G247" s="126">
        <v>0.41666666666666669</v>
      </c>
      <c r="H247" s="126">
        <v>0.60416666666666663</v>
      </c>
      <c r="I247" s="125"/>
      <c r="J247" s="127"/>
      <c r="K247" s="127"/>
      <c r="L247" s="127"/>
      <c r="M247" s="127"/>
      <c r="N247" s="127"/>
      <c r="O247" s="127"/>
      <c r="P247" s="160"/>
      <c r="Q247" s="127"/>
      <c r="R247" s="127"/>
      <c r="S247" s="127"/>
      <c r="T247" s="127"/>
      <c r="U247" s="127"/>
      <c r="W247" s="134"/>
      <c r="X247" s="134"/>
      <c r="Y247" s="134"/>
      <c r="Z247" s="133"/>
    </row>
    <row r="248" spans="1:33" s="140" customFormat="1" ht="24.9" customHeight="1" x14ac:dyDescent="0.25">
      <c r="A248" s="171">
        <f t="shared" ref="A248" si="53">+B248</f>
        <v>44626</v>
      </c>
      <c r="B248" s="172">
        <f>+B246+DAY(1)</f>
        <v>44626</v>
      </c>
      <c r="C248" s="124" t="s">
        <v>206</v>
      </c>
      <c r="D248" s="124"/>
      <c r="E248" s="125">
        <v>1</v>
      </c>
      <c r="F248" s="124" t="s">
        <v>41</v>
      </c>
      <c r="G248" s="126">
        <v>0.41666666666666669</v>
      </c>
      <c r="H248" s="126">
        <v>0.60416666666666663</v>
      </c>
      <c r="I248" s="125"/>
      <c r="J248" s="127"/>
      <c r="K248" s="127"/>
      <c r="L248" s="127"/>
      <c r="M248" s="127"/>
      <c r="N248" s="127"/>
      <c r="O248" s="127"/>
      <c r="P248" s="160"/>
      <c r="Q248" s="127"/>
      <c r="R248" s="127"/>
      <c r="S248" s="127"/>
      <c r="T248" s="127"/>
      <c r="U248" s="127"/>
      <c r="W248" s="134"/>
      <c r="X248" s="134"/>
      <c r="Y248" s="134"/>
      <c r="Z248" s="133"/>
    </row>
    <row r="249" spans="1:33" s="140" customFormat="1" ht="24.9" customHeight="1" x14ac:dyDescent="0.25">
      <c r="A249" s="243">
        <f t="shared" si="52"/>
        <v>44627</v>
      </c>
      <c r="B249" s="244">
        <f>+B247+DAY(1)</f>
        <v>44627</v>
      </c>
      <c r="C249" s="124" t="s">
        <v>7</v>
      </c>
      <c r="D249" s="156" t="s">
        <v>288</v>
      </c>
      <c r="E249" s="137" t="s">
        <v>199</v>
      </c>
      <c r="F249" s="124" t="s">
        <v>33</v>
      </c>
      <c r="G249" s="195">
        <v>0.79166666666666663</v>
      </c>
      <c r="H249" s="126"/>
      <c r="I249" s="125"/>
      <c r="J249" s="125"/>
      <c r="K249" s="141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W249" s="134"/>
      <c r="X249" s="134"/>
      <c r="Y249" s="134"/>
      <c r="Z249" s="133"/>
    </row>
    <row r="250" spans="1:33" s="140" customFormat="1" ht="24.9" customHeight="1" x14ac:dyDescent="0.25">
      <c r="A250" s="275">
        <f t="shared" si="52"/>
        <v>44628</v>
      </c>
      <c r="B250" s="276">
        <f>+B249+DAY(1)</f>
        <v>44628</v>
      </c>
      <c r="C250" s="124"/>
      <c r="D250" s="156"/>
      <c r="E250" s="137"/>
      <c r="F250" s="124"/>
      <c r="G250" s="195"/>
      <c r="H250" s="126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W250" s="134"/>
      <c r="X250" s="134"/>
      <c r="Y250" s="134"/>
      <c r="Z250" s="133"/>
    </row>
    <row r="251" spans="1:33" s="140" customFormat="1" ht="24.9" customHeight="1" x14ac:dyDescent="0.25">
      <c r="A251" s="322">
        <f t="shared" si="52"/>
        <v>44629</v>
      </c>
      <c r="B251" s="323">
        <f t="shared" ref="B251:B258" si="54">+B250+DAY(1)</f>
        <v>44629</v>
      </c>
      <c r="C251" s="153" t="s">
        <v>209</v>
      </c>
      <c r="D251" s="153"/>
      <c r="E251" s="225"/>
      <c r="F251" s="131"/>
      <c r="G251" s="180"/>
      <c r="H251" s="161"/>
      <c r="I251" s="215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W251" s="133"/>
      <c r="X251" s="133"/>
      <c r="Y251" s="133"/>
      <c r="Z251" s="133"/>
    </row>
    <row r="252" spans="1:33" s="140" customFormat="1" ht="24.9" customHeight="1" x14ac:dyDescent="0.25">
      <c r="A252" s="237">
        <f t="shared" si="52"/>
        <v>44630</v>
      </c>
      <c r="B252" s="238">
        <f t="shared" si="54"/>
        <v>44630</v>
      </c>
      <c r="C252" s="131"/>
      <c r="D252" s="131"/>
      <c r="E252" s="127"/>
      <c r="F252" s="131"/>
      <c r="G252" s="180"/>
      <c r="H252" s="16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W252" s="133"/>
      <c r="X252" s="133"/>
      <c r="Y252" s="133"/>
      <c r="Z252" s="133"/>
    </row>
    <row r="253" spans="1:33" s="140" customFormat="1" ht="24.9" customHeight="1" x14ac:dyDescent="0.25">
      <c r="A253" s="237">
        <f t="shared" si="52"/>
        <v>44631</v>
      </c>
      <c r="B253" s="238">
        <f t="shared" si="54"/>
        <v>44631</v>
      </c>
      <c r="C253" s="131"/>
      <c r="D253" s="131"/>
      <c r="E253" s="225"/>
      <c r="F253" s="131"/>
      <c r="G253" s="180"/>
      <c r="H253" s="16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W253" s="133"/>
      <c r="X253" s="133"/>
      <c r="Y253" s="133"/>
      <c r="Z253" s="133"/>
      <c r="AG253" s="178"/>
    </row>
    <row r="254" spans="1:33" s="140" customFormat="1" ht="24.9" customHeight="1" x14ac:dyDescent="0.25">
      <c r="A254" s="237">
        <f t="shared" si="52"/>
        <v>44632</v>
      </c>
      <c r="B254" s="238">
        <f t="shared" si="54"/>
        <v>44632</v>
      </c>
      <c r="C254" s="245" t="s">
        <v>424</v>
      </c>
      <c r="D254" s="245" t="s">
        <v>72</v>
      </c>
      <c r="E254" s="247" t="s">
        <v>66</v>
      </c>
      <c r="F254" s="246" t="s">
        <v>387</v>
      </c>
      <c r="G254" s="254"/>
      <c r="H254" s="249"/>
      <c r="I254" s="250"/>
      <c r="J254" s="248"/>
      <c r="K254" s="248"/>
      <c r="L254" s="248"/>
      <c r="M254" s="248"/>
      <c r="N254" s="248"/>
      <c r="O254" s="248"/>
      <c r="P254" s="160"/>
      <c r="Q254" s="127"/>
      <c r="R254" s="127"/>
      <c r="S254" s="127"/>
      <c r="T254" s="127"/>
      <c r="U254" s="127"/>
      <c r="W254" s="133"/>
      <c r="X254" s="133"/>
      <c r="Y254" s="133"/>
      <c r="Z254" s="133"/>
      <c r="AG254" s="178"/>
    </row>
    <row r="255" spans="1:33" s="140" customFormat="1" ht="24.9" customHeight="1" x14ac:dyDescent="0.25">
      <c r="A255" s="237">
        <f t="shared" ref="A255:A256" si="55">+B255</f>
        <v>44632</v>
      </c>
      <c r="B255" s="238">
        <f>+B254</f>
        <v>44632</v>
      </c>
      <c r="C255" s="245" t="s">
        <v>424</v>
      </c>
      <c r="D255" s="245" t="s">
        <v>73</v>
      </c>
      <c r="E255" s="247" t="s">
        <v>66</v>
      </c>
      <c r="F255" s="246" t="s">
        <v>33</v>
      </c>
      <c r="G255" s="254"/>
      <c r="H255" s="249"/>
      <c r="I255" s="250"/>
      <c r="J255" s="248"/>
      <c r="K255" s="248"/>
      <c r="L255" s="248"/>
      <c r="M255" s="248"/>
      <c r="N255" s="248"/>
      <c r="O255" s="248"/>
      <c r="P255" s="160"/>
      <c r="Q255" s="127"/>
      <c r="R255" s="127"/>
      <c r="S255" s="127"/>
      <c r="T255" s="127"/>
      <c r="U255" s="127"/>
      <c r="W255" s="133"/>
      <c r="X255" s="133"/>
      <c r="Y255" s="133"/>
      <c r="Z255" s="133"/>
      <c r="AG255" s="178"/>
    </row>
    <row r="256" spans="1:33" s="28" customFormat="1" ht="24.9" customHeight="1" x14ac:dyDescent="0.25">
      <c r="A256" s="171">
        <f t="shared" si="55"/>
        <v>44633</v>
      </c>
      <c r="B256" s="172">
        <f>+B254+DAY(1)</f>
        <v>44633</v>
      </c>
      <c r="C256" s="245" t="s">
        <v>424</v>
      </c>
      <c r="D256" s="245" t="s">
        <v>72</v>
      </c>
      <c r="E256" s="247" t="s">
        <v>67</v>
      </c>
      <c r="F256" s="246" t="s">
        <v>387</v>
      </c>
      <c r="G256" s="254"/>
      <c r="H256" s="249"/>
      <c r="I256" s="250"/>
      <c r="J256" s="248"/>
      <c r="K256" s="248"/>
      <c r="L256" s="248"/>
      <c r="M256" s="248"/>
      <c r="N256" s="248"/>
      <c r="O256" s="248"/>
      <c r="P256" s="160"/>
      <c r="Q256" s="127"/>
      <c r="R256" s="127"/>
      <c r="S256" s="127"/>
      <c r="T256" s="127"/>
      <c r="U256" s="127"/>
      <c r="W256" s="133"/>
      <c r="X256" s="133"/>
      <c r="Y256" s="133"/>
      <c r="Z256" s="133"/>
    </row>
    <row r="257" spans="1:26" s="28" customFormat="1" ht="24.9" customHeight="1" x14ac:dyDescent="0.25">
      <c r="A257" s="171">
        <f t="shared" si="52"/>
        <v>44633</v>
      </c>
      <c r="B257" s="172">
        <f>+B254+DAY(1)</f>
        <v>44633</v>
      </c>
      <c r="C257" s="245" t="s">
        <v>424</v>
      </c>
      <c r="D257" s="245" t="s">
        <v>73</v>
      </c>
      <c r="E257" s="247" t="s">
        <v>67</v>
      </c>
      <c r="F257" s="246" t="s">
        <v>33</v>
      </c>
      <c r="G257" s="254"/>
      <c r="H257" s="249"/>
      <c r="I257" s="250"/>
      <c r="J257" s="248"/>
      <c r="K257" s="248"/>
      <c r="L257" s="248"/>
      <c r="M257" s="248"/>
      <c r="N257" s="248"/>
      <c r="O257" s="248"/>
      <c r="P257" s="160"/>
      <c r="Q257" s="127"/>
      <c r="R257" s="127"/>
      <c r="S257" s="127"/>
      <c r="T257" s="127"/>
      <c r="U257" s="127"/>
      <c r="W257" s="133"/>
      <c r="X257" s="133"/>
      <c r="Y257" s="133"/>
      <c r="Z257" s="133"/>
    </row>
    <row r="258" spans="1:26" s="28" customFormat="1" ht="24.9" customHeight="1" x14ac:dyDescent="0.25">
      <c r="A258" s="243">
        <f t="shared" si="52"/>
        <v>44634</v>
      </c>
      <c r="B258" s="244">
        <f t="shared" si="54"/>
        <v>44634</v>
      </c>
      <c r="C258" s="124" t="s">
        <v>420</v>
      </c>
      <c r="D258" s="124" t="s">
        <v>80</v>
      </c>
      <c r="E258" s="137" t="s">
        <v>416</v>
      </c>
      <c r="F258" s="124" t="s">
        <v>33</v>
      </c>
      <c r="G258" s="126">
        <v>0.8125</v>
      </c>
      <c r="H258" s="126"/>
      <c r="I258" s="125"/>
      <c r="J258" s="152"/>
      <c r="K258" s="127"/>
      <c r="L258" s="127"/>
      <c r="M258" s="127"/>
      <c r="N258" s="127"/>
      <c r="O258" s="127"/>
      <c r="P258" s="125"/>
      <c r="Q258" s="127"/>
      <c r="R258" s="127"/>
      <c r="S258" s="127"/>
      <c r="T258" s="127"/>
      <c r="U258" s="127"/>
      <c r="W258" s="133"/>
      <c r="X258" s="133"/>
      <c r="Y258" s="133"/>
      <c r="Z258" s="133"/>
    </row>
    <row r="259" spans="1:26" s="28" customFormat="1" ht="24.9" customHeight="1" x14ac:dyDescent="0.25">
      <c r="A259" s="243">
        <f>+B258</f>
        <v>44634</v>
      </c>
      <c r="B259" s="244">
        <f>+B257+DAY(1)</f>
        <v>44634</v>
      </c>
      <c r="C259" s="124" t="s">
        <v>51</v>
      </c>
      <c r="D259" s="124" t="s">
        <v>28</v>
      </c>
      <c r="E259" s="125">
        <v>6</v>
      </c>
      <c r="F259" s="124" t="s">
        <v>41</v>
      </c>
      <c r="G259" s="126">
        <v>0.8125</v>
      </c>
      <c r="H259" s="126"/>
      <c r="I259" s="125"/>
      <c r="J259" s="152"/>
      <c r="K259" s="127"/>
      <c r="L259" s="127"/>
      <c r="M259" s="127"/>
      <c r="N259" s="127"/>
      <c r="O259" s="127"/>
      <c r="P259" s="125"/>
      <c r="Q259" s="127"/>
      <c r="R259" s="127"/>
      <c r="S259" s="127"/>
      <c r="T259" s="127"/>
      <c r="U259" s="127"/>
      <c r="W259" s="133"/>
      <c r="X259" s="133"/>
      <c r="Y259" s="133"/>
      <c r="Z259" s="133"/>
    </row>
    <row r="260" spans="1:26" s="28" customFormat="1" ht="24.9" customHeight="1" x14ac:dyDescent="0.25">
      <c r="A260" s="243">
        <f t="shared" ref="A260:A266" si="56">+B260</f>
        <v>44635</v>
      </c>
      <c r="B260" s="244">
        <f>+B258+DAY(1)</f>
        <v>44635</v>
      </c>
      <c r="C260" s="131" t="s">
        <v>9</v>
      </c>
      <c r="D260" s="228" t="s">
        <v>48</v>
      </c>
      <c r="E260" s="225" t="s">
        <v>343</v>
      </c>
      <c r="F260" s="131" t="s">
        <v>33</v>
      </c>
      <c r="G260" s="180">
        <v>0.79166666666666663</v>
      </c>
      <c r="H260" s="161">
        <v>0.875</v>
      </c>
      <c r="I260" s="127"/>
      <c r="J260" s="127"/>
      <c r="K260" s="127"/>
      <c r="L260" s="127"/>
      <c r="M260" s="313"/>
      <c r="N260" s="127"/>
      <c r="O260" s="127"/>
      <c r="P260" s="127"/>
      <c r="Q260" s="127"/>
      <c r="R260" s="127"/>
      <c r="S260" s="127"/>
      <c r="T260" s="127"/>
      <c r="U260" s="127"/>
      <c r="W260" s="133"/>
      <c r="X260" s="133"/>
      <c r="Y260" s="133"/>
      <c r="Z260" s="133"/>
    </row>
    <row r="261" spans="1:26" s="155" customFormat="1" ht="24.9" customHeight="1" x14ac:dyDescent="0.25">
      <c r="A261" s="122">
        <f t="shared" si="56"/>
        <v>44636</v>
      </c>
      <c r="B261" s="123">
        <f>+B260+DAY(1)</f>
        <v>44636</v>
      </c>
      <c r="C261" s="177"/>
      <c r="D261" s="131"/>
      <c r="E261" s="176"/>
      <c r="F261" s="131"/>
      <c r="G261" s="180"/>
      <c r="H261" s="16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40"/>
      <c r="W261" s="133"/>
      <c r="X261" s="133"/>
      <c r="Y261" s="133"/>
      <c r="Z261" s="134"/>
    </row>
    <row r="262" spans="1:26" s="155" customFormat="1" ht="24.9" customHeight="1" x14ac:dyDescent="0.25">
      <c r="A262" s="122">
        <f t="shared" si="56"/>
        <v>44637</v>
      </c>
      <c r="B262" s="238">
        <f>+B261+DAY(1)</f>
        <v>44637</v>
      </c>
      <c r="C262" s="232"/>
      <c r="D262" s="131"/>
      <c r="E262" s="225"/>
      <c r="F262" s="131"/>
      <c r="G262" s="224"/>
      <c r="H262" s="16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40"/>
      <c r="W262" s="133"/>
      <c r="X262" s="133"/>
      <c r="Y262" s="133"/>
      <c r="Z262" s="134"/>
    </row>
    <row r="263" spans="1:26" s="155" customFormat="1" ht="24.9" customHeight="1" x14ac:dyDescent="0.25">
      <c r="A263" s="271">
        <f t="shared" si="56"/>
        <v>44638</v>
      </c>
      <c r="B263" s="267">
        <f>+B262+DAY(1)</f>
        <v>44638</v>
      </c>
      <c r="C263" s="268" t="s">
        <v>210</v>
      </c>
      <c r="D263" s="269"/>
      <c r="E263" s="225"/>
      <c r="F263" s="131"/>
      <c r="G263" s="180"/>
      <c r="H263" s="161"/>
      <c r="I263" s="270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40"/>
      <c r="W263" s="133"/>
      <c r="X263" s="133"/>
      <c r="Y263" s="133"/>
      <c r="Z263" s="134"/>
    </row>
    <row r="264" spans="1:26" s="155" customFormat="1" ht="24.9" customHeight="1" x14ac:dyDescent="0.25">
      <c r="A264" s="122">
        <f t="shared" si="56"/>
        <v>44639</v>
      </c>
      <c r="B264" s="238">
        <f>+B263+DAY(1)</f>
        <v>44639</v>
      </c>
      <c r="C264" s="124" t="s">
        <v>69</v>
      </c>
      <c r="D264" s="124" t="s">
        <v>42</v>
      </c>
      <c r="E264" s="225" t="s">
        <v>81</v>
      </c>
      <c r="F264" s="131" t="s">
        <v>33</v>
      </c>
      <c r="G264" s="161">
        <v>0.375</v>
      </c>
      <c r="H264" s="161"/>
      <c r="I264" s="127"/>
      <c r="J264" s="127"/>
      <c r="K264" s="127"/>
      <c r="L264" s="162"/>
      <c r="M264" s="127"/>
      <c r="N264" s="127"/>
      <c r="O264" s="127"/>
      <c r="P264" s="127"/>
      <c r="Q264" s="127"/>
      <c r="R264" s="127"/>
      <c r="S264" s="127"/>
      <c r="T264" s="127"/>
      <c r="U264" s="127"/>
      <c r="V264" s="140"/>
      <c r="W264" s="134"/>
      <c r="X264" s="134"/>
      <c r="Y264" s="134"/>
      <c r="Z264" s="134"/>
    </row>
    <row r="265" spans="1:26" s="155" customFormat="1" ht="24.9" customHeight="1" x14ac:dyDescent="0.25">
      <c r="A265" s="122">
        <f t="shared" ref="A265" si="57">+B265</f>
        <v>44639</v>
      </c>
      <c r="B265" s="238">
        <f>+B264</f>
        <v>44639</v>
      </c>
      <c r="C265" s="124" t="s">
        <v>69</v>
      </c>
      <c r="D265" s="124" t="s">
        <v>43</v>
      </c>
      <c r="E265" s="225" t="s">
        <v>199</v>
      </c>
      <c r="F265" s="131" t="s">
        <v>41</v>
      </c>
      <c r="G265" s="161">
        <v>0.45833333333333331</v>
      </c>
      <c r="H265" s="161"/>
      <c r="I265" s="127"/>
      <c r="J265" s="127"/>
      <c r="K265" s="127"/>
      <c r="L265" s="162"/>
      <c r="M265" s="127"/>
      <c r="N265" s="127"/>
      <c r="O265" s="127"/>
      <c r="P265" s="127"/>
      <c r="Q265" s="127"/>
      <c r="R265" s="127"/>
      <c r="S265" s="127"/>
      <c r="T265" s="127"/>
      <c r="U265" s="127"/>
      <c r="V265" s="140"/>
      <c r="W265" s="134"/>
      <c r="X265" s="134"/>
      <c r="Y265" s="134"/>
      <c r="Z265" s="134"/>
    </row>
    <row r="266" spans="1:26" s="155" customFormat="1" ht="24.9" customHeight="1" x14ac:dyDescent="0.25">
      <c r="A266" s="171">
        <f t="shared" si="56"/>
        <v>44640</v>
      </c>
      <c r="B266" s="172">
        <f>+B264+DAY(1)</f>
        <v>44640</v>
      </c>
      <c r="C266" s="124" t="s">
        <v>206</v>
      </c>
      <c r="D266" s="124"/>
      <c r="E266" s="125">
        <v>2</v>
      </c>
      <c r="F266" s="124" t="s">
        <v>33</v>
      </c>
      <c r="G266" s="126">
        <v>0.41666666666666669</v>
      </c>
      <c r="H266" s="126">
        <v>0.60416666666666663</v>
      </c>
      <c r="I266" s="125"/>
      <c r="J266" s="127"/>
      <c r="K266" s="127"/>
      <c r="L266" s="127"/>
      <c r="M266" s="127"/>
      <c r="N266" s="127"/>
      <c r="O266" s="127"/>
      <c r="P266" s="160"/>
      <c r="Q266" s="127"/>
      <c r="R266" s="127"/>
      <c r="S266" s="127"/>
      <c r="T266" s="127"/>
      <c r="U266" s="127"/>
      <c r="V266" s="140"/>
      <c r="W266" s="133"/>
      <c r="X266" s="133"/>
      <c r="Y266" s="133"/>
      <c r="Z266" s="134"/>
    </row>
    <row r="267" spans="1:26" s="155" customFormat="1" ht="24.9" customHeight="1" x14ac:dyDescent="0.25">
      <c r="A267" s="171">
        <f>+B266</f>
        <v>44640</v>
      </c>
      <c r="B267" s="172">
        <f>+B264+DAY(1)</f>
        <v>44640</v>
      </c>
      <c r="C267" s="124" t="s">
        <v>206</v>
      </c>
      <c r="D267" s="124"/>
      <c r="E267" s="125">
        <v>2</v>
      </c>
      <c r="F267" s="124" t="s">
        <v>41</v>
      </c>
      <c r="G267" s="126">
        <v>0.41666666666666669</v>
      </c>
      <c r="H267" s="126">
        <v>0.60416666666666663</v>
      </c>
      <c r="I267" s="125"/>
      <c r="J267" s="127"/>
      <c r="K267" s="127"/>
      <c r="L267" s="127"/>
      <c r="M267" s="127"/>
      <c r="N267" s="127"/>
      <c r="O267" s="127"/>
      <c r="P267" s="160"/>
      <c r="Q267" s="127"/>
      <c r="R267" s="127"/>
      <c r="S267" s="127"/>
      <c r="T267" s="127"/>
      <c r="U267" s="127"/>
      <c r="V267" s="140"/>
      <c r="W267" s="133"/>
      <c r="X267" s="133"/>
      <c r="Y267" s="133"/>
      <c r="Z267" s="134"/>
    </row>
    <row r="268" spans="1:26" s="155" customFormat="1" ht="24.9" customHeight="1" x14ac:dyDescent="0.25">
      <c r="A268" s="243">
        <f t="shared" ref="A268:A291" si="58">+B268</f>
        <v>44641</v>
      </c>
      <c r="B268" s="244">
        <f>+B266+DAY(1)</f>
        <v>44641</v>
      </c>
      <c r="C268" s="124" t="s">
        <v>90</v>
      </c>
      <c r="D268" s="124"/>
      <c r="E268" s="125">
        <v>2</v>
      </c>
      <c r="F268" s="124" t="s">
        <v>33</v>
      </c>
      <c r="G268" s="126">
        <v>0.70833333333333337</v>
      </c>
      <c r="H268" s="126">
        <v>0.83333333333333337</v>
      </c>
      <c r="I268" s="125"/>
      <c r="J268" s="127"/>
      <c r="K268" s="127"/>
      <c r="L268" s="127"/>
      <c r="M268" s="127"/>
      <c r="N268" s="127"/>
      <c r="O268" s="127"/>
      <c r="P268" s="125"/>
      <c r="Q268" s="127"/>
      <c r="R268" s="157"/>
      <c r="S268" s="176"/>
      <c r="T268" s="176"/>
      <c r="U268" s="176"/>
      <c r="V268" s="179"/>
      <c r="W268" s="133"/>
      <c r="X268" s="133"/>
      <c r="Y268" s="133"/>
      <c r="Z268" s="134"/>
    </row>
    <row r="269" spans="1:26" s="155" customFormat="1" ht="24.9" customHeight="1" x14ac:dyDescent="0.25">
      <c r="A269" s="243">
        <f t="shared" si="58"/>
        <v>44641</v>
      </c>
      <c r="B269" s="244">
        <f>+B267+DAY(1)</f>
        <v>44641</v>
      </c>
      <c r="C269" s="124" t="s">
        <v>90</v>
      </c>
      <c r="D269" s="124"/>
      <c r="E269" s="125">
        <v>2</v>
      </c>
      <c r="F269" s="124" t="s">
        <v>41</v>
      </c>
      <c r="G269" s="126">
        <v>0.70833333333333337</v>
      </c>
      <c r="H269" s="126">
        <v>0.83333333333333337</v>
      </c>
      <c r="I269" s="125"/>
      <c r="J269" s="127"/>
      <c r="K269" s="127"/>
      <c r="L269" s="127"/>
      <c r="M269" s="127"/>
      <c r="N269" s="127"/>
      <c r="O269" s="127"/>
      <c r="P269" s="125"/>
      <c r="Q269" s="127"/>
      <c r="R269" s="157"/>
      <c r="S269" s="176"/>
      <c r="T269" s="176"/>
      <c r="U269" s="176"/>
      <c r="V269" s="179"/>
      <c r="W269" s="133"/>
      <c r="X269" s="133"/>
      <c r="Y269" s="133"/>
      <c r="Z269" s="134"/>
    </row>
    <row r="270" spans="1:26" s="155" customFormat="1" ht="24.9" customHeight="1" x14ac:dyDescent="0.25">
      <c r="A270" s="275">
        <f t="shared" si="58"/>
        <v>44642</v>
      </c>
      <c r="B270" s="276">
        <f>+B268+DAY(1)</f>
        <v>44642</v>
      </c>
      <c r="C270" s="124"/>
      <c r="D270" s="124"/>
      <c r="E270" s="137"/>
      <c r="F270" s="124"/>
      <c r="G270" s="195"/>
      <c r="H270" s="126"/>
      <c r="I270" s="125"/>
      <c r="J270" s="125"/>
      <c r="K270" s="125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292"/>
      <c r="W270" s="133"/>
      <c r="X270" s="133"/>
      <c r="Y270" s="133"/>
      <c r="Z270" s="134"/>
    </row>
    <row r="271" spans="1:26" s="155" customFormat="1" ht="24.9" customHeight="1" x14ac:dyDescent="0.25">
      <c r="A271" s="122">
        <f t="shared" si="58"/>
        <v>44643</v>
      </c>
      <c r="B271" s="238">
        <f t="shared" ref="B271:B291" si="59">+B270+DAY(1)</f>
        <v>44643</v>
      </c>
      <c r="C271" s="130"/>
      <c r="D271" s="131"/>
      <c r="E271" s="176"/>
      <c r="F271" s="131"/>
      <c r="G271" s="196"/>
      <c r="H271" s="16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40"/>
      <c r="W271" s="133"/>
      <c r="X271" s="133"/>
      <c r="Y271" s="133"/>
      <c r="Z271" s="134"/>
    </row>
    <row r="272" spans="1:26" s="155" customFormat="1" ht="24.9" customHeight="1" x14ac:dyDescent="0.25">
      <c r="A272" s="237">
        <f t="shared" si="58"/>
        <v>44644</v>
      </c>
      <c r="B272" s="238">
        <f t="shared" si="59"/>
        <v>44644</v>
      </c>
      <c r="C272" s="130"/>
      <c r="D272" s="131"/>
      <c r="E272" s="176"/>
      <c r="F272" s="131"/>
      <c r="G272" s="196"/>
      <c r="H272" s="16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40"/>
      <c r="W272" s="134"/>
      <c r="X272" s="134"/>
      <c r="Y272" s="134"/>
      <c r="Z272" s="134"/>
    </row>
    <row r="273" spans="1:26" s="155" customFormat="1" ht="24.9" customHeight="1" x14ac:dyDescent="0.25">
      <c r="A273" s="237">
        <f t="shared" si="58"/>
        <v>44645</v>
      </c>
      <c r="B273" s="238">
        <f t="shared" si="59"/>
        <v>44645</v>
      </c>
      <c r="C273" s="124" t="s">
        <v>46</v>
      </c>
      <c r="D273" s="124"/>
      <c r="E273" s="125">
        <v>7</v>
      </c>
      <c r="F273" s="124" t="s">
        <v>33</v>
      </c>
      <c r="G273" s="126">
        <v>0.6875</v>
      </c>
      <c r="H273" s="126"/>
      <c r="I273" s="125"/>
      <c r="J273" s="127"/>
      <c r="K273" s="127"/>
      <c r="L273" s="127"/>
      <c r="M273" s="127"/>
      <c r="N273" s="127"/>
      <c r="O273" s="127"/>
      <c r="P273" s="127"/>
      <c r="Q273" s="127"/>
      <c r="R273" s="127"/>
      <c r="S273" s="218"/>
      <c r="T273" s="127"/>
      <c r="U273" s="127"/>
      <c r="V273" s="140"/>
      <c r="W273" s="134"/>
      <c r="X273" s="134"/>
      <c r="Y273" s="134"/>
      <c r="Z273" s="134"/>
    </row>
    <row r="274" spans="1:26" s="155" customFormat="1" ht="24.9" customHeight="1" x14ac:dyDescent="0.25">
      <c r="A274" s="237">
        <f t="shared" si="58"/>
        <v>44646</v>
      </c>
      <c r="B274" s="238">
        <f t="shared" si="59"/>
        <v>44646</v>
      </c>
      <c r="C274" s="124" t="s">
        <v>407</v>
      </c>
      <c r="D274" s="124" t="s">
        <v>55</v>
      </c>
      <c r="E274" s="137" t="s">
        <v>199</v>
      </c>
      <c r="F274" s="124" t="s">
        <v>33</v>
      </c>
      <c r="G274" s="195">
        <v>0.375</v>
      </c>
      <c r="H274" s="126"/>
      <c r="I274" s="125"/>
      <c r="J274" s="127"/>
      <c r="K274" s="141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40"/>
      <c r="W274" s="134"/>
      <c r="X274" s="134"/>
      <c r="Y274" s="134"/>
      <c r="Z274" s="134"/>
    </row>
    <row r="275" spans="1:26" s="155" customFormat="1" ht="24.9" customHeight="1" x14ac:dyDescent="0.25">
      <c r="A275" s="237">
        <f t="shared" ref="A275" si="60">+B275</f>
        <v>44646</v>
      </c>
      <c r="B275" s="238">
        <f>+B274</f>
        <v>44646</v>
      </c>
      <c r="C275" s="124" t="s">
        <v>7</v>
      </c>
      <c r="D275" s="124" t="s">
        <v>23</v>
      </c>
      <c r="E275" s="137" t="s">
        <v>199</v>
      </c>
      <c r="F275" s="124" t="s">
        <v>41</v>
      </c>
      <c r="G275" s="195">
        <v>0.45833333333333331</v>
      </c>
      <c r="H275" s="126"/>
      <c r="I275" s="125"/>
      <c r="J275" s="127"/>
      <c r="K275" s="141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40"/>
      <c r="W275" s="134"/>
      <c r="X275" s="134"/>
      <c r="Y275" s="134"/>
      <c r="Z275" s="134"/>
    </row>
    <row r="276" spans="1:26" s="155" customFormat="1" ht="24.9" customHeight="1" x14ac:dyDescent="0.25">
      <c r="A276" s="171">
        <f t="shared" si="58"/>
        <v>44647</v>
      </c>
      <c r="B276" s="172">
        <f>+B274+DAY(1)</f>
        <v>44647</v>
      </c>
      <c r="C276" s="174" t="s">
        <v>51</v>
      </c>
      <c r="D276" s="124" t="s">
        <v>404</v>
      </c>
      <c r="E276" s="137" t="s">
        <v>199</v>
      </c>
      <c r="F276" s="124" t="s">
        <v>33</v>
      </c>
      <c r="G276" s="180">
        <v>0.41666666666666669</v>
      </c>
      <c r="H276" s="161"/>
      <c r="I276" s="125"/>
      <c r="J276" s="152"/>
      <c r="K276" s="127"/>
      <c r="L276" s="127"/>
      <c r="M276" s="127"/>
      <c r="N276" s="127"/>
      <c r="O276" s="127"/>
      <c r="P276" s="125"/>
      <c r="Q276" s="127"/>
      <c r="R276" s="127"/>
      <c r="S276" s="127"/>
      <c r="T276" s="127"/>
      <c r="U276" s="127"/>
      <c r="V276" s="140"/>
      <c r="W276" s="134"/>
      <c r="X276" s="134"/>
      <c r="Y276" s="134"/>
      <c r="Z276" s="134"/>
    </row>
    <row r="277" spans="1:26" s="155" customFormat="1" ht="24.9" customHeight="1" x14ac:dyDescent="0.25">
      <c r="A277" s="243">
        <f t="shared" si="58"/>
        <v>44648</v>
      </c>
      <c r="B277" s="244">
        <f>+B276+DAY(1)</f>
        <v>44648</v>
      </c>
      <c r="C277" s="124" t="s">
        <v>211</v>
      </c>
      <c r="D277" s="124"/>
      <c r="E277" s="125">
        <v>1</v>
      </c>
      <c r="F277" s="124" t="s">
        <v>33</v>
      </c>
      <c r="G277" s="126">
        <v>0.70833333333333337</v>
      </c>
      <c r="H277" s="126">
        <v>0.83333333333333337</v>
      </c>
      <c r="I277" s="125"/>
      <c r="J277" s="127"/>
      <c r="K277" s="127"/>
      <c r="L277" s="127"/>
      <c r="M277" s="127"/>
      <c r="N277" s="127"/>
      <c r="O277" s="127"/>
      <c r="P277" s="160"/>
      <c r="Q277" s="127"/>
      <c r="R277" s="127"/>
      <c r="S277" s="127"/>
      <c r="T277" s="127"/>
      <c r="U277" s="127"/>
      <c r="V277" s="140"/>
      <c r="W277" s="134"/>
      <c r="X277" s="134"/>
      <c r="Y277" s="134"/>
      <c r="Z277" s="134"/>
    </row>
    <row r="278" spans="1:26" s="155" customFormat="1" ht="24.9" customHeight="1" x14ac:dyDescent="0.25">
      <c r="A278" s="243">
        <f t="shared" ref="A278" si="61">+B278</f>
        <v>44648</v>
      </c>
      <c r="B278" s="244">
        <f>+B277</f>
        <v>44648</v>
      </c>
      <c r="C278" s="124" t="s">
        <v>211</v>
      </c>
      <c r="D278" s="124"/>
      <c r="E278" s="125">
        <v>1</v>
      </c>
      <c r="F278" s="124" t="s">
        <v>41</v>
      </c>
      <c r="G278" s="126">
        <v>0.70833333333333337</v>
      </c>
      <c r="H278" s="126">
        <v>0.83333333333333337</v>
      </c>
      <c r="I278" s="125"/>
      <c r="J278" s="127"/>
      <c r="K278" s="127"/>
      <c r="L278" s="127"/>
      <c r="M278" s="127"/>
      <c r="N278" s="127"/>
      <c r="O278" s="127"/>
      <c r="P278" s="160"/>
      <c r="Q278" s="127"/>
      <c r="R278" s="127"/>
      <c r="S278" s="127"/>
      <c r="T278" s="127"/>
      <c r="U278" s="127"/>
      <c r="V278" s="140"/>
      <c r="W278" s="134"/>
      <c r="X278" s="134"/>
      <c r="Y278" s="134"/>
      <c r="Z278" s="134"/>
    </row>
    <row r="279" spans="1:26" s="155" customFormat="1" ht="24.9" customHeight="1" x14ac:dyDescent="0.25">
      <c r="A279" s="275">
        <f t="shared" si="58"/>
        <v>44649</v>
      </c>
      <c r="B279" s="276">
        <f>+B277+DAY(1)</f>
        <v>44649</v>
      </c>
      <c r="C279" s="124"/>
      <c r="D279" s="156"/>
      <c r="E279" s="137"/>
      <c r="F279" s="124"/>
      <c r="G279" s="195"/>
      <c r="H279" s="126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40"/>
      <c r="W279" s="134"/>
      <c r="X279" s="134"/>
      <c r="Y279" s="134"/>
      <c r="Z279" s="134"/>
    </row>
    <row r="280" spans="1:26" s="155" customFormat="1" ht="24.9" customHeight="1" x14ac:dyDescent="0.25">
      <c r="A280" s="241">
        <f t="shared" si="58"/>
        <v>44650</v>
      </c>
      <c r="B280" s="242">
        <f>+B279+DAY(1)</f>
        <v>44650</v>
      </c>
      <c r="C280" s="153" t="s">
        <v>242</v>
      </c>
      <c r="D280" s="154"/>
      <c r="E280" s="225"/>
      <c r="F280" s="131"/>
      <c r="G280" s="127"/>
      <c r="H280" s="161"/>
      <c r="I280" s="215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40"/>
      <c r="W280" s="134"/>
      <c r="X280" s="134"/>
      <c r="Y280" s="134"/>
      <c r="Z280" s="134"/>
    </row>
    <row r="281" spans="1:26" s="155" customFormat="1" ht="24.9" customHeight="1" x14ac:dyDescent="0.25">
      <c r="A281" s="325">
        <f t="shared" si="58"/>
        <v>44651</v>
      </c>
      <c r="B281" s="326">
        <f t="shared" si="59"/>
        <v>44651</v>
      </c>
      <c r="C281" s="327" t="s">
        <v>380</v>
      </c>
      <c r="D281" s="328"/>
      <c r="E281" s="225"/>
      <c r="F281" s="131"/>
      <c r="G281" s="180"/>
      <c r="H281" s="161"/>
      <c r="I281" s="329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40"/>
      <c r="W281" s="134"/>
      <c r="X281" s="134"/>
      <c r="Y281" s="134"/>
      <c r="Z281" s="134"/>
    </row>
    <row r="282" spans="1:26" s="13" customFormat="1" ht="24.9" customHeight="1" x14ac:dyDescent="0.25">
      <c r="A282" s="237">
        <f t="shared" si="58"/>
        <v>44652</v>
      </c>
      <c r="B282" s="238">
        <f t="shared" si="59"/>
        <v>44652</v>
      </c>
      <c r="C282" s="131"/>
      <c r="D282" s="131"/>
      <c r="E282" s="127"/>
      <c r="F282" s="131"/>
      <c r="G282" s="180"/>
      <c r="H282" s="16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28"/>
      <c r="W282" s="134"/>
      <c r="X282" s="134"/>
      <c r="Y282" s="134"/>
      <c r="Z282" s="134"/>
    </row>
    <row r="283" spans="1:26" s="13" customFormat="1" ht="24.9" customHeight="1" x14ac:dyDescent="0.25">
      <c r="A283" s="237">
        <f t="shared" si="58"/>
        <v>44653</v>
      </c>
      <c r="B283" s="238">
        <f t="shared" si="59"/>
        <v>44653</v>
      </c>
      <c r="C283" s="245" t="s">
        <v>423</v>
      </c>
      <c r="D283" s="246"/>
      <c r="E283" s="247" t="s">
        <v>66</v>
      </c>
      <c r="F283" s="246" t="s">
        <v>33</v>
      </c>
      <c r="G283" s="251"/>
      <c r="H283" s="249"/>
      <c r="I283" s="250"/>
      <c r="J283" s="248"/>
      <c r="K283" s="248"/>
      <c r="L283" s="248"/>
      <c r="M283" s="248"/>
      <c r="N283" s="248"/>
      <c r="O283" s="248"/>
      <c r="P283" s="160"/>
      <c r="Q283" s="127"/>
      <c r="R283" s="127"/>
      <c r="S283" s="127"/>
      <c r="T283" s="127"/>
      <c r="U283" s="127"/>
      <c r="V283" s="28"/>
      <c r="W283" s="134"/>
      <c r="X283" s="134"/>
      <c r="Y283" s="134"/>
      <c r="Z283" s="134"/>
    </row>
    <row r="284" spans="1:26" s="13" customFormat="1" ht="24.9" customHeight="1" x14ac:dyDescent="0.25">
      <c r="A284" s="171">
        <f t="shared" si="58"/>
        <v>44654</v>
      </c>
      <c r="B284" s="172">
        <f t="shared" si="59"/>
        <v>44654</v>
      </c>
      <c r="C284" s="245" t="s">
        <v>423</v>
      </c>
      <c r="D284" s="246"/>
      <c r="E284" s="247" t="s">
        <v>67</v>
      </c>
      <c r="F284" s="246" t="s">
        <v>33</v>
      </c>
      <c r="G284" s="251"/>
      <c r="H284" s="249"/>
      <c r="I284" s="250"/>
      <c r="J284" s="248"/>
      <c r="K284" s="248"/>
      <c r="L284" s="248"/>
      <c r="M284" s="248"/>
      <c r="N284" s="248"/>
      <c r="O284" s="248"/>
      <c r="P284" s="160"/>
      <c r="Q284" s="127"/>
      <c r="R284" s="127"/>
      <c r="S284" s="127"/>
      <c r="T284" s="127"/>
      <c r="U284" s="127"/>
      <c r="V284" s="28"/>
      <c r="W284" s="134"/>
      <c r="X284" s="134"/>
      <c r="Y284" s="134"/>
      <c r="Z284" s="134"/>
    </row>
    <row r="285" spans="1:26" s="13" customFormat="1" ht="24.9" customHeight="1" x14ac:dyDescent="0.25">
      <c r="A285" s="243">
        <f t="shared" si="58"/>
        <v>44655</v>
      </c>
      <c r="B285" s="244">
        <f t="shared" si="59"/>
        <v>44655</v>
      </c>
      <c r="C285" s="124" t="s">
        <v>7</v>
      </c>
      <c r="D285" s="156" t="s">
        <v>397</v>
      </c>
      <c r="E285" s="137" t="s">
        <v>398</v>
      </c>
      <c r="F285" s="124" t="s">
        <v>33</v>
      </c>
      <c r="G285" s="195">
        <v>0.79166666666666663</v>
      </c>
      <c r="H285" s="126"/>
      <c r="I285" s="125"/>
      <c r="J285" s="125"/>
      <c r="K285" s="141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28"/>
      <c r="W285" s="134"/>
      <c r="X285" s="134"/>
      <c r="Y285" s="134"/>
      <c r="Z285" s="134"/>
    </row>
    <row r="286" spans="1:26" s="13" customFormat="1" ht="24.9" customHeight="1" x14ac:dyDescent="0.25">
      <c r="A286" s="243">
        <f t="shared" ref="A286" si="62">+B286</f>
        <v>44655</v>
      </c>
      <c r="B286" s="244">
        <f>+B285</f>
        <v>44655</v>
      </c>
      <c r="C286" s="124" t="s">
        <v>7</v>
      </c>
      <c r="D286" s="156" t="s">
        <v>305</v>
      </c>
      <c r="E286" s="137" t="s">
        <v>199</v>
      </c>
      <c r="F286" s="124" t="s">
        <v>41</v>
      </c>
      <c r="G286" s="195">
        <v>0.79166666666666663</v>
      </c>
      <c r="H286" s="126"/>
      <c r="I286" s="125"/>
      <c r="J286" s="125"/>
      <c r="K286" s="141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28"/>
      <c r="W286" s="134"/>
      <c r="X286" s="134"/>
      <c r="Y286" s="134"/>
      <c r="Z286" s="134"/>
    </row>
    <row r="287" spans="1:26" s="13" customFormat="1" ht="24.9" customHeight="1" x14ac:dyDescent="0.25">
      <c r="A287" s="243">
        <f t="shared" si="58"/>
        <v>44656</v>
      </c>
      <c r="B287" s="244">
        <f>+B285+DAY(1)</f>
        <v>44656</v>
      </c>
      <c r="C287" s="131" t="s">
        <v>9</v>
      </c>
      <c r="D287" s="228" t="s">
        <v>48</v>
      </c>
      <c r="E287" s="225" t="s">
        <v>344</v>
      </c>
      <c r="F287" s="131" t="s">
        <v>33</v>
      </c>
      <c r="G287" s="180">
        <v>0.79166666666666663</v>
      </c>
      <c r="H287" s="161">
        <v>0.875</v>
      </c>
      <c r="I287" s="127"/>
      <c r="J287" s="127"/>
      <c r="K287" s="127"/>
      <c r="L287" s="127"/>
      <c r="M287" s="313"/>
      <c r="N287" s="127"/>
      <c r="O287" s="125"/>
      <c r="P287" s="125"/>
      <c r="Q287" s="125"/>
      <c r="R287" s="125"/>
      <c r="S287" s="125"/>
      <c r="T287" s="125"/>
      <c r="U287" s="125"/>
      <c r="V287" s="28"/>
      <c r="W287" s="134"/>
      <c r="X287" s="134"/>
      <c r="Y287" s="134"/>
      <c r="Z287" s="134"/>
    </row>
    <row r="288" spans="1:26" s="13" customFormat="1" ht="24.9" customHeight="1" x14ac:dyDescent="0.25">
      <c r="A288" s="237">
        <f t="shared" si="58"/>
        <v>44657</v>
      </c>
      <c r="B288" s="238">
        <f t="shared" si="59"/>
        <v>44657</v>
      </c>
      <c r="C288" s="232"/>
      <c r="D288" s="131"/>
      <c r="E288" s="225"/>
      <c r="F288" s="131"/>
      <c r="G288" s="127"/>
      <c r="H288" s="16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28"/>
      <c r="W288" s="134"/>
      <c r="X288" s="134"/>
      <c r="Y288" s="134"/>
      <c r="Z288" s="134"/>
    </row>
    <row r="289" spans="1:29" s="13" customFormat="1" ht="24.9" customHeight="1" x14ac:dyDescent="0.25">
      <c r="A289" s="275">
        <f t="shared" si="58"/>
        <v>44658</v>
      </c>
      <c r="B289" s="276">
        <f t="shared" si="59"/>
        <v>44658</v>
      </c>
      <c r="C289" s="135"/>
      <c r="D289" s="124"/>
      <c r="E289" s="137"/>
      <c r="F289" s="124"/>
      <c r="G289" s="125"/>
      <c r="H289" s="126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28"/>
      <c r="W289" s="134"/>
      <c r="X289" s="134"/>
      <c r="Y289" s="134"/>
      <c r="Z289" s="134"/>
    </row>
    <row r="290" spans="1:29" s="28" customFormat="1" ht="24.9" customHeight="1" x14ac:dyDescent="0.25">
      <c r="A290" s="237">
        <f t="shared" si="58"/>
        <v>44659</v>
      </c>
      <c r="B290" s="238">
        <f t="shared" si="59"/>
        <v>44659</v>
      </c>
      <c r="C290" s="231"/>
      <c r="D290" s="131"/>
      <c r="E290" s="225"/>
      <c r="F290" s="131"/>
      <c r="G290" s="127"/>
      <c r="H290" s="16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W290" s="134"/>
      <c r="X290" s="134"/>
      <c r="Y290" s="134"/>
      <c r="Z290" s="150"/>
      <c r="AA290" s="151"/>
      <c r="AB290" s="147"/>
      <c r="AC290" s="148"/>
    </row>
    <row r="291" spans="1:29" s="28" customFormat="1" ht="24.9" customHeight="1" x14ac:dyDescent="0.25">
      <c r="A291" s="237">
        <f t="shared" si="58"/>
        <v>44660</v>
      </c>
      <c r="B291" s="238">
        <f t="shared" si="59"/>
        <v>44660</v>
      </c>
      <c r="C291" s="124" t="s">
        <v>211</v>
      </c>
      <c r="D291" s="124"/>
      <c r="E291" s="125">
        <v>2</v>
      </c>
      <c r="F291" s="124" t="s">
        <v>33</v>
      </c>
      <c r="G291" s="126">
        <v>0.375</v>
      </c>
      <c r="H291" s="126"/>
      <c r="I291" s="125"/>
      <c r="J291" s="127"/>
      <c r="K291" s="127"/>
      <c r="L291" s="127"/>
      <c r="M291" s="127"/>
      <c r="N291" s="127"/>
      <c r="O291" s="127"/>
      <c r="P291" s="160"/>
      <c r="Q291" s="127"/>
      <c r="R291" s="127"/>
      <c r="S291" s="127"/>
      <c r="T291" s="127"/>
      <c r="U291" s="127"/>
      <c r="W291" s="134"/>
      <c r="X291" s="134"/>
      <c r="Y291" s="134"/>
      <c r="Z291" s="133"/>
    </row>
    <row r="292" spans="1:29" s="28" customFormat="1" ht="24.9" customHeight="1" x14ac:dyDescent="0.25">
      <c r="A292" s="237">
        <f>+B291</f>
        <v>44660</v>
      </c>
      <c r="B292" s="238">
        <f>+B290+DAY(1)</f>
        <v>44660</v>
      </c>
      <c r="C292" s="124" t="s">
        <v>211</v>
      </c>
      <c r="D292" s="124"/>
      <c r="E292" s="125">
        <v>2</v>
      </c>
      <c r="F292" s="124" t="s">
        <v>41</v>
      </c>
      <c r="G292" s="126">
        <v>0.45833333333333331</v>
      </c>
      <c r="H292" s="126">
        <v>0.58333333333333337</v>
      </c>
      <c r="I292" s="125"/>
      <c r="J292" s="127"/>
      <c r="K292" s="127"/>
      <c r="L292" s="127"/>
      <c r="M292" s="127"/>
      <c r="N292" s="127"/>
      <c r="O292" s="127"/>
      <c r="P292" s="160"/>
      <c r="Q292" s="127"/>
      <c r="R292" s="127"/>
      <c r="S292" s="127"/>
      <c r="T292" s="127"/>
      <c r="U292" s="127"/>
      <c r="W292" s="134"/>
      <c r="X292" s="134"/>
      <c r="Y292" s="134"/>
      <c r="Z292" s="133"/>
    </row>
    <row r="293" spans="1:29" s="28" customFormat="1" ht="24.9" customHeight="1" x14ac:dyDescent="0.25">
      <c r="A293" s="171">
        <f t="shared" ref="A293:A310" si="63">+B293</f>
        <v>44661</v>
      </c>
      <c r="B293" s="172">
        <f>+B291+DAY(1)</f>
        <v>44661</v>
      </c>
      <c r="C293" s="135" t="s">
        <v>90</v>
      </c>
      <c r="D293" s="130" t="s">
        <v>433</v>
      </c>
      <c r="E293" s="217" t="s">
        <v>67</v>
      </c>
      <c r="F293" s="124" t="s">
        <v>41</v>
      </c>
      <c r="G293" s="180">
        <v>0.41666666666666669</v>
      </c>
      <c r="H293" s="161">
        <v>0.52083333333333337</v>
      </c>
      <c r="I293" s="166"/>
      <c r="J293" s="176"/>
      <c r="K293" s="166"/>
      <c r="L293" s="127"/>
      <c r="M293" s="127"/>
      <c r="N293" s="127"/>
      <c r="O293" s="127"/>
      <c r="P293" s="127"/>
      <c r="Q293" s="127"/>
      <c r="R293" s="157"/>
      <c r="S293" s="127"/>
      <c r="T293" s="127"/>
      <c r="U293" s="127"/>
      <c r="W293" s="134"/>
      <c r="X293" s="134"/>
      <c r="Y293" s="134"/>
      <c r="Z293" s="133"/>
    </row>
    <row r="294" spans="1:29" s="28" customFormat="1" ht="24.9" customHeight="1" x14ac:dyDescent="0.25">
      <c r="A294" s="171">
        <f t="shared" ref="A294" si="64">+B294</f>
        <v>44661</v>
      </c>
      <c r="B294" s="172">
        <f>+B292+DAY(1)</f>
        <v>44661</v>
      </c>
      <c r="C294" s="135" t="s">
        <v>90</v>
      </c>
      <c r="D294" s="130" t="s">
        <v>434</v>
      </c>
      <c r="E294" s="217" t="s">
        <v>67</v>
      </c>
      <c r="F294" s="124" t="s">
        <v>33</v>
      </c>
      <c r="G294" s="180">
        <v>0.52083333333333337</v>
      </c>
      <c r="H294" s="161"/>
      <c r="I294" s="166"/>
      <c r="J294" s="176"/>
      <c r="K294" s="166"/>
      <c r="L294" s="127"/>
      <c r="M294" s="127"/>
      <c r="N294" s="127"/>
      <c r="O294" s="127"/>
      <c r="P294" s="127"/>
      <c r="Q294" s="127"/>
      <c r="R294" s="157"/>
      <c r="S294" s="127"/>
      <c r="T294" s="127"/>
      <c r="U294" s="127"/>
      <c r="W294" s="134"/>
      <c r="X294" s="134"/>
      <c r="Y294" s="134"/>
      <c r="Z294" s="133"/>
    </row>
    <row r="295" spans="1:29" s="28" customFormat="1" ht="24.9" customHeight="1" x14ac:dyDescent="0.25">
      <c r="A295" s="171">
        <f t="shared" ref="A295" si="65">+B295</f>
        <v>44661</v>
      </c>
      <c r="B295" s="172">
        <f>+B292+DAY(1)</f>
        <v>44661</v>
      </c>
      <c r="C295" s="135" t="s">
        <v>90</v>
      </c>
      <c r="D295" s="130" t="s">
        <v>435</v>
      </c>
      <c r="E295" s="217" t="s">
        <v>67</v>
      </c>
      <c r="F295" s="124" t="s">
        <v>33</v>
      </c>
      <c r="G295" s="180">
        <v>0.41666666666666669</v>
      </c>
      <c r="H295" s="161"/>
      <c r="I295" s="166"/>
      <c r="J295" s="176"/>
      <c r="K295" s="166"/>
      <c r="L295" s="127"/>
      <c r="M295" s="127"/>
      <c r="N295" s="127"/>
      <c r="O295" s="127"/>
      <c r="P295" s="127"/>
      <c r="Q295" s="127"/>
      <c r="R295" s="157"/>
      <c r="S295" s="127"/>
      <c r="T295" s="127"/>
      <c r="U295" s="127"/>
      <c r="W295" s="134"/>
      <c r="X295" s="134"/>
      <c r="Y295" s="134"/>
      <c r="Z295" s="133"/>
    </row>
    <row r="296" spans="1:29" s="28" customFormat="1" ht="24.9" customHeight="1" x14ac:dyDescent="0.25">
      <c r="A296" s="171">
        <f t="shared" si="63"/>
        <v>44661</v>
      </c>
      <c r="B296" s="172">
        <f>+B292+DAY(1)</f>
        <v>44661</v>
      </c>
      <c r="C296" s="135" t="s">
        <v>90</v>
      </c>
      <c r="D296" s="130" t="s">
        <v>436</v>
      </c>
      <c r="E296" s="217" t="s">
        <v>67</v>
      </c>
      <c r="F296" s="124" t="s">
        <v>33</v>
      </c>
      <c r="G296" s="195">
        <v>0.52083333333333337</v>
      </c>
      <c r="H296" s="161"/>
      <c r="I296" s="166"/>
      <c r="J296" s="176"/>
      <c r="K296" s="166"/>
      <c r="L296" s="127"/>
      <c r="M296" s="127"/>
      <c r="N296" s="127"/>
      <c r="O296" s="127"/>
      <c r="P296" s="127"/>
      <c r="Q296" s="127"/>
      <c r="R296" s="157"/>
      <c r="S296" s="127"/>
      <c r="T296" s="127"/>
      <c r="U296" s="127"/>
      <c r="W296" s="134"/>
      <c r="X296" s="134"/>
      <c r="Y296" s="134"/>
      <c r="Z296" s="133"/>
    </row>
    <row r="297" spans="1:29" s="28" customFormat="1" ht="24.9" customHeight="1" x14ac:dyDescent="0.25">
      <c r="A297" s="243">
        <f t="shared" si="63"/>
        <v>44662</v>
      </c>
      <c r="B297" s="244">
        <f>+B293+DAY(1)</f>
        <v>44662</v>
      </c>
      <c r="C297" s="124" t="s">
        <v>51</v>
      </c>
      <c r="D297" s="124" t="s">
        <v>28</v>
      </c>
      <c r="E297" s="137" t="s">
        <v>81</v>
      </c>
      <c r="F297" s="124" t="s">
        <v>33</v>
      </c>
      <c r="G297" s="126">
        <v>0.8125</v>
      </c>
      <c r="H297" s="126"/>
      <c r="I297" s="125"/>
      <c r="J297" s="152"/>
      <c r="K297" s="127"/>
      <c r="L297" s="127"/>
      <c r="M297" s="127"/>
      <c r="N297" s="127"/>
      <c r="O297" s="127"/>
      <c r="P297" s="125"/>
      <c r="Q297" s="127"/>
      <c r="R297" s="127"/>
      <c r="S297" s="127"/>
      <c r="T297" s="125"/>
      <c r="U297" s="127"/>
      <c r="W297" s="134"/>
      <c r="X297" s="134"/>
      <c r="Y297" s="134"/>
      <c r="Z297" s="133"/>
    </row>
    <row r="298" spans="1:29" s="28" customFormat="1" ht="24.9" customHeight="1" x14ac:dyDescent="0.25">
      <c r="A298" s="243">
        <f t="shared" ref="A298" si="66">+B298</f>
        <v>44662</v>
      </c>
      <c r="B298" s="244">
        <f>+B296+DAY(1)</f>
        <v>44662</v>
      </c>
      <c r="C298" s="124" t="s">
        <v>51</v>
      </c>
      <c r="D298" s="124" t="s">
        <v>52</v>
      </c>
      <c r="E298" s="125">
        <v>7</v>
      </c>
      <c r="F298" s="124" t="s">
        <v>41</v>
      </c>
      <c r="G298" s="126">
        <v>0.8125</v>
      </c>
      <c r="H298" s="126"/>
      <c r="I298" s="125"/>
      <c r="J298" s="152"/>
      <c r="K298" s="127"/>
      <c r="L298" s="127"/>
      <c r="M298" s="127"/>
      <c r="N298" s="127"/>
      <c r="O298" s="127"/>
      <c r="P298" s="125"/>
      <c r="Q298" s="127"/>
      <c r="R298" s="127"/>
      <c r="S298" s="127"/>
      <c r="T298" s="125"/>
      <c r="U298" s="127"/>
      <c r="W298" s="134"/>
      <c r="X298" s="134"/>
      <c r="Y298" s="134"/>
      <c r="Z298" s="133"/>
    </row>
    <row r="299" spans="1:29" s="28" customFormat="1" ht="24.9" customHeight="1" x14ac:dyDescent="0.25">
      <c r="A299" s="243">
        <f t="shared" si="63"/>
        <v>44663</v>
      </c>
      <c r="B299" s="244">
        <f>+B297+DAY(1)</f>
        <v>44663</v>
      </c>
      <c r="C299" s="124" t="s">
        <v>307</v>
      </c>
      <c r="D299" s="131" t="s">
        <v>80</v>
      </c>
      <c r="E299" s="225" t="s">
        <v>417</v>
      </c>
      <c r="F299" s="131" t="s">
        <v>33</v>
      </c>
      <c r="G299" s="180">
        <v>0.8125</v>
      </c>
      <c r="H299" s="161"/>
      <c r="I299" s="127"/>
      <c r="J299" s="152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W299" s="134"/>
      <c r="X299" s="134"/>
      <c r="Y299" s="134"/>
      <c r="Z299" s="133"/>
    </row>
    <row r="300" spans="1:29" s="28" customFormat="1" ht="24.9" customHeight="1" x14ac:dyDescent="0.25">
      <c r="A300" s="243">
        <f t="shared" si="63"/>
        <v>44664</v>
      </c>
      <c r="B300" s="244">
        <v>44664</v>
      </c>
      <c r="C300" s="124" t="s">
        <v>51</v>
      </c>
      <c r="D300" s="124" t="s">
        <v>28</v>
      </c>
      <c r="E300" s="137" t="s">
        <v>212</v>
      </c>
      <c r="F300" s="124" t="s">
        <v>41</v>
      </c>
      <c r="G300" s="195">
        <v>0.8125</v>
      </c>
      <c r="H300" s="126"/>
      <c r="I300" s="125"/>
      <c r="J300" s="152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W300" s="134"/>
      <c r="X300" s="134"/>
      <c r="Y300" s="134"/>
      <c r="Z300" s="133"/>
    </row>
    <row r="301" spans="1:29" s="28" customFormat="1" ht="24.9" customHeight="1" x14ac:dyDescent="0.25">
      <c r="A301" s="266">
        <f t="shared" ref="A301" si="67">+B301</f>
        <v>44664</v>
      </c>
      <c r="B301" s="267">
        <v>44664</v>
      </c>
      <c r="C301" s="268" t="s">
        <v>383</v>
      </c>
      <c r="D301" s="269"/>
      <c r="E301" s="137"/>
      <c r="F301" s="124"/>
      <c r="G301" s="195"/>
      <c r="H301" s="126"/>
      <c r="I301" s="270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W301" s="134"/>
      <c r="X301" s="134"/>
      <c r="Y301" s="134"/>
      <c r="Z301" s="133"/>
    </row>
    <row r="302" spans="1:29" s="28" customFormat="1" ht="24.9" customHeight="1" x14ac:dyDescent="0.25">
      <c r="A302" s="241">
        <f t="shared" si="63"/>
        <v>44664</v>
      </c>
      <c r="B302" s="242">
        <f>+B299+DAY(1)</f>
        <v>44664</v>
      </c>
      <c r="C302" s="153" t="s">
        <v>379</v>
      </c>
      <c r="D302" s="154"/>
      <c r="E302" s="137"/>
      <c r="F302" s="124"/>
      <c r="G302" s="195"/>
      <c r="H302" s="126"/>
      <c r="I302" s="21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W302" s="134"/>
      <c r="X302" s="134"/>
      <c r="Y302" s="134"/>
      <c r="Z302" s="133"/>
    </row>
    <row r="303" spans="1:29" s="28" customFormat="1" ht="24.9" customHeight="1" x14ac:dyDescent="0.25">
      <c r="A303" s="325">
        <f t="shared" si="63"/>
        <v>44665</v>
      </c>
      <c r="B303" s="326">
        <f t="shared" ref="B303:B308" si="68">+B302+DAY(1)</f>
        <v>44665</v>
      </c>
      <c r="C303" s="330" t="s">
        <v>214</v>
      </c>
      <c r="D303" s="328"/>
      <c r="E303" s="127"/>
      <c r="F303" s="131"/>
      <c r="G303" s="161"/>
      <c r="H303" s="161"/>
      <c r="I303" s="329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W303" s="134"/>
      <c r="X303" s="134"/>
      <c r="Y303" s="134"/>
      <c r="Z303" s="133"/>
    </row>
    <row r="304" spans="1:29" s="28" customFormat="1" ht="24.9" customHeight="1" x14ac:dyDescent="0.25">
      <c r="A304" s="237">
        <f t="shared" si="63"/>
        <v>44666</v>
      </c>
      <c r="B304" s="238">
        <f t="shared" si="68"/>
        <v>44666</v>
      </c>
      <c r="C304" s="131"/>
      <c r="D304" s="131"/>
      <c r="E304" s="225"/>
      <c r="F304" s="131"/>
      <c r="G304" s="180"/>
      <c r="H304" s="16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W304" s="134"/>
      <c r="X304" s="134"/>
      <c r="Y304" s="134"/>
      <c r="Z304" s="133"/>
    </row>
    <row r="305" spans="1:26" s="13" customFormat="1" ht="24.9" customHeight="1" x14ac:dyDescent="0.25">
      <c r="A305" s="275">
        <f t="shared" si="63"/>
        <v>44667</v>
      </c>
      <c r="B305" s="276">
        <f t="shared" si="68"/>
        <v>44667</v>
      </c>
      <c r="C305" s="135"/>
      <c r="D305" s="124"/>
      <c r="E305" s="137"/>
      <c r="F305" s="124"/>
      <c r="G305" s="125"/>
      <c r="H305" s="126"/>
      <c r="I305" s="125"/>
      <c r="J305" s="125"/>
      <c r="K305" s="125"/>
      <c r="L305" s="125"/>
      <c r="M305" s="125"/>
      <c r="N305" s="127"/>
      <c r="O305" s="127"/>
      <c r="P305" s="127"/>
      <c r="Q305" s="127"/>
      <c r="R305" s="127"/>
      <c r="S305" s="127"/>
      <c r="T305" s="127"/>
      <c r="U305" s="127"/>
      <c r="V305" s="28"/>
      <c r="W305" s="134"/>
      <c r="X305" s="134"/>
      <c r="Y305" s="134"/>
      <c r="Z305" s="134"/>
    </row>
    <row r="306" spans="1:26" s="28" customFormat="1" ht="24.9" customHeight="1" x14ac:dyDescent="0.25">
      <c r="A306" s="171">
        <f t="shared" si="63"/>
        <v>44668</v>
      </c>
      <c r="B306" s="172">
        <f t="shared" si="68"/>
        <v>44668</v>
      </c>
      <c r="C306" s="173" t="s">
        <v>215</v>
      </c>
      <c r="D306" s="131"/>
      <c r="E306" s="225"/>
      <c r="F306" s="131"/>
      <c r="G306" s="180"/>
      <c r="H306" s="16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W306" s="134"/>
      <c r="X306" s="134"/>
      <c r="Y306" s="134"/>
      <c r="Z306" s="133"/>
    </row>
    <row r="307" spans="1:26" s="28" customFormat="1" ht="24.9" customHeight="1" x14ac:dyDescent="0.25">
      <c r="A307" s="171">
        <f t="shared" si="63"/>
        <v>44669</v>
      </c>
      <c r="B307" s="172">
        <f t="shared" si="68"/>
        <v>44669</v>
      </c>
      <c r="C307" s="173" t="s">
        <v>215</v>
      </c>
      <c r="D307" s="131"/>
      <c r="E307" s="225"/>
      <c r="F307" s="131"/>
      <c r="G307" s="127"/>
      <c r="H307" s="16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W307" s="134"/>
      <c r="X307" s="134"/>
      <c r="Y307" s="134"/>
      <c r="Z307" s="133"/>
    </row>
    <row r="308" spans="1:26" s="28" customFormat="1" ht="24.9" customHeight="1" x14ac:dyDescent="0.25">
      <c r="A308" s="243">
        <f t="shared" si="63"/>
        <v>44670</v>
      </c>
      <c r="B308" s="244">
        <f t="shared" si="68"/>
        <v>44670</v>
      </c>
      <c r="C308" s="149" t="s">
        <v>89</v>
      </c>
      <c r="D308" s="124"/>
      <c r="E308" s="137"/>
      <c r="F308" s="124" t="s">
        <v>33</v>
      </c>
      <c r="G308" s="180">
        <v>0.8125</v>
      </c>
      <c r="H308" s="161"/>
      <c r="I308" s="125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215"/>
      <c r="U308" s="127"/>
      <c r="W308" s="133"/>
      <c r="X308" s="133"/>
      <c r="Y308" s="133"/>
      <c r="Z308" s="133"/>
    </row>
    <row r="309" spans="1:26" s="28" customFormat="1" ht="24.9" customHeight="1" x14ac:dyDescent="0.25">
      <c r="A309" s="243">
        <f t="shared" ref="A309" si="69">+B309</f>
        <v>44671</v>
      </c>
      <c r="B309" s="244">
        <f>+B308+DAY(1)</f>
        <v>44671</v>
      </c>
      <c r="C309" s="124" t="s">
        <v>88</v>
      </c>
      <c r="D309" s="124"/>
      <c r="E309" s="125"/>
      <c r="F309" s="124" t="s">
        <v>41</v>
      </c>
      <c r="G309" s="126">
        <v>0.79166666666666663</v>
      </c>
      <c r="H309" s="126"/>
      <c r="I309" s="125"/>
      <c r="J309" s="125"/>
      <c r="K309" s="125"/>
      <c r="L309" s="125"/>
      <c r="M309" s="125"/>
      <c r="N309" s="125"/>
      <c r="O309" s="278"/>
      <c r="P309" s="125"/>
      <c r="Q309" s="125"/>
      <c r="R309" s="125"/>
      <c r="S309" s="125"/>
      <c r="T309" s="125"/>
      <c r="U309" s="125"/>
      <c r="W309" s="133"/>
      <c r="X309" s="133"/>
      <c r="Y309" s="133"/>
      <c r="Z309" s="133"/>
    </row>
    <row r="310" spans="1:26" s="28" customFormat="1" ht="24.9" customHeight="1" x14ac:dyDescent="0.25">
      <c r="A310" s="241">
        <f t="shared" si="63"/>
        <v>44671</v>
      </c>
      <c r="B310" s="242">
        <f>+B308+DAY(1)</f>
        <v>44671</v>
      </c>
      <c r="C310" s="153" t="s">
        <v>216</v>
      </c>
      <c r="D310" s="154"/>
      <c r="E310" s="127"/>
      <c r="F310" s="131"/>
      <c r="G310" s="161"/>
      <c r="H310" s="161"/>
      <c r="I310" s="215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W310" s="133"/>
      <c r="X310" s="133"/>
      <c r="Y310" s="133"/>
      <c r="Z310" s="133"/>
    </row>
    <row r="311" spans="1:26" s="28" customFormat="1" ht="24.9" customHeight="1" x14ac:dyDescent="0.25">
      <c r="A311" s="237">
        <f>+B311</f>
        <v>44672</v>
      </c>
      <c r="B311" s="238">
        <f>+B310+DAY(1)</f>
        <v>44672</v>
      </c>
      <c r="C311" s="131"/>
      <c r="D311" s="131"/>
      <c r="E311" s="127"/>
      <c r="F311" s="131"/>
      <c r="G311" s="161"/>
      <c r="H311" s="16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W311" s="133"/>
      <c r="X311" s="133"/>
      <c r="Y311" s="133"/>
      <c r="Z311" s="133"/>
    </row>
    <row r="312" spans="1:26" s="28" customFormat="1" ht="24.9" customHeight="1" x14ac:dyDescent="0.25">
      <c r="A312" s="275">
        <f>+B312</f>
        <v>44673</v>
      </c>
      <c r="B312" s="276">
        <f>+B311+DAY(1)</f>
        <v>44673</v>
      </c>
      <c r="C312" s="135"/>
      <c r="D312" s="124"/>
      <c r="E312" s="166"/>
      <c r="F312" s="124"/>
      <c r="G312" s="126"/>
      <c r="H312" s="126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W312" s="133"/>
      <c r="X312" s="133"/>
      <c r="Y312" s="133"/>
      <c r="Z312" s="133"/>
    </row>
    <row r="313" spans="1:26" s="28" customFormat="1" ht="24.9" customHeight="1" x14ac:dyDescent="0.25">
      <c r="A313" s="237">
        <f>+B313</f>
        <v>44674</v>
      </c>
      <c r="B313" s="238">
        <f>+B312+DAY(1)</f>
        <v>44674</v>
      </c>
      <c r="C313" s="124" t="s">
        <v>7</v>
      </c>
      <c r="D313" s="124" t="s">
        <v>404</v>
      </c>
      <c r="E313" s="137" t="s">
        <v>205</v>
      </c>
      <c r="F313" s="124" t="s">
        <v>33</v>
      </c>
      <c r="G313" s="195">
        <v>0.375</v>
      </c>
      <c r="H313" s="126"/>
      <c r="I313" s="125"/>
      <c r="J313" s="127"/>
      <c r="K313" s="141"/>
      <c r="L313" s="125"/>
      <c r="M313" s="127"/>
      <c r="N313" s="127"/>
      <c r="O313" s="127"/>
      <c r="P313" s="127"/>
      <c r="Q313" s="127"/>
      <c r="R313" s="127"/>
      <c r="S313" s="127"/>
      <c r="T313" s="127"/>
      <c r="U313" s="127"/>
      <c r="W313" s="133"/>
      <c r="X313" s="133"/>
      <c r="Y313" s="133"/>
      <c r="Z313" s="133"/>
    </row>
    <row r="314" spans="1:26" s="28" customFormat="1" ht="24.9" customHeight="1" x14ac:dyDescent="0.25">
      <c r="A314" s="237">
        <f>+B314</f>
        <v>44674</v>
      </c>
      <c r="B314" s="238">
        <f>+B313</f>
        <v>44674</v>
      </c>
      <c r="C314" s="124" t="s">
        <v>408</v>
      </c>
      <c r="D314" s="124" t="s">
        <v>20</v>
      </c>
      <c r="E314" s="137" t="s">
        <v>205</v>
      </c>
      <c r="F314" s="124" t="s">
        <v>41</v>
      </c>
      <c r="G314" s="195">
        <v>0.45833333333333331</v>
      </c>
      <c r="H314" s="126"/>
      <c r="I314" s="125"/>
      <c r="J314" s="127"/>
      <c r="K314" s="141"/>
      <c r="L314" s="125"/>
      <c r="M314" s="127"/>
      <c r="N314" s="127"/>
      <c r="O314" s="127"/>
      <c r="P314" s="127"/>
      <c r="Q314" s="127"/>
      <c r="R314" s="127"/>
      <c r="S314" s="127"/>
      <c r="T314" s="127"/>
      <c r="U314" s="127"/>
      <c r="W314" s="133"/>
      <c r="X314" s="133"/>
      <c r="Y314" s="133"/>
      <c r="Z314" s="133"/>
    </row>
    <row r="315" spans="1:26" s="28" customFormat="1" ht="24.9" customHeight="1" x14ac:dyDescent="0.25">
      <c r="A315" s="171">
        <f>+B315</f>
        <v>44675</v>
      </c>
      <c r="B315" s="172">
        <f>+B313+DAY(1)</f>
        <v>44675</v>
      </c>
      <c r="C315" s="124" t="s">
        <v>311</v>
      </c>
      <c r="D315" s="131" t="s">
        <v>55</v>
      </c>
      <c r="E315" s="137" t="s">
        <v>385</v>
      </c>
      <c r="F315" s="124" t="s">
        <v>33</v>
      </c>
      <c r="G315" s="180">
        <v>0.41666666666666669</v>
      </c>
      <c r="H315" s="161"/>
      <c r="I315" s="125"/>
      <c r="J315" s="152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W315" s="133"/>
      <c r="X315" s="133"/>
      <c r="Y315" s="133"/>
      <c r="Z315" s="133"/>
    </row>
    <row r="316" spans="1:26" s="28" customFormat="1" ht="24.9" customHeight="1" x14ac:dyDescent="0.25">
      <c r="A316" s="171">
        <f>+B315</f>
        <v>44675</v>
      </c>
      <c r="B316" s="172">
        <f>+B313+DAY(1)</f>
        <v>44675</v>
      </c>
      <c r="C316" s="124" t="s">
        <v>51</v>
      </c>
      <c r="D316" s="131" t="s">
        <v>23</v>
      </c>
      <c r="E316" s="137" t="s">
        <v>205</v>
      </c>
      <c r="F316" s="124" t="s">
        <v>33</v>
      </c>
      <c r="G316" s="180">
        <v>0.58333333333333337</v>
      </c>
      <c r="H316" s="161"/>
      <c r="I316" s="125"/>
      <c r="J316" s="152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W316" s="133"/>
      <c r="X316" s="133"/>
      <c r="Y316" s="133"/>
      <c r="Z316" s="133"/>
    </row>
    <row r="317" spans="1:26" s="28" customFormat="1" ht="24.9" customHeight="1" x14ac:dyDescent="0.25">
      <c r="A317" s="243">
        <f t="shared" ref="A317:A326" si="70">+B317</f>
        <v>44676</v>
      </c>
      <c r="B317" s="244">
        <f>+B315+DAY(1)</f>
        <v>44676</v>
      </c>
      <c r="C317" s="124" t="s">
        <v>308</v>
      </c>
      <c r="D317" s="156" t="s">
        <v>27</v>
      </c>
      <c r="E317" s="137" t="s">
        <v>81</v>
      </c>
      <c r="F317" s="124" t="s">
        <v>33</v>
      </c>
      <c r="G317" s="195">
        <v>0.8125</v>
      </c>
      <c r="H317" s="126"/>
      <c r="I317" s="125"/>
      <c r="J317" s="152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W317" s="133"/>
      <c r="X317" s="133"/>
      <c r="Y317" s="133"/>
      <c r="Z317" s="133"/>
    </row>
    <row r="318" spans="1:26" s="28" customFormat="1" ht="24.9" customHeight="1" x14ac:dyDescent="0.25">
      <c r="A318" s="243">
        <f t="shared" ref="A318" si="71">+B318</f>
        <v>44676</v>
      </c>
      <c r="B318" s="244">
        <f>+B316+DAY(1)</f>
        <v>44676</v>
      </c>
      <c r="C318" s="124" t="s">
        <v>6</v>
      </c>
      <c r="D318" s="156" t="s">
        <v>28</v>
      </c>
      <c r="E318" s="137" t="s">
        <v>213</v>
      </c>
      <c r="F318" s="124" t="s">
        <v>33</v>
      </c>
      <c r="G318" s="195">
        <v>0.8125</v>
      </c>
      <c r="H318" s="126"/>
      <c r="I318" s="125"/>
      <c r="J318" s="152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W318" s="133"/>
      <c r="X318" s="133"/>
      <c r="Y318" s="133"/>
      <c r="Z318" s="133"/>
    </row>
    <row r="319" spans="1:26" s="28" customFormat="1" ht="24.9" customHeight="1" x14ac:dyDescent="0.25">
      <c r="A319" s="243">
        <f t="shared" ref="A319" si="72">+B319</f>
        <v>44676</v>
      </c>
      <c r="B319" s="244">
        <f>+B316+DAY(1)</f>
        <v>44676</v>
      </c>
      <c r="C319" s="124" t="s">
        <v>51</v>
      </c>
      <c r="D319" s="156" t="s">
        <v>52</v>
      </c>
      <c r="E319" s="137" t="s">
        <v>213</v>
      </c>
      <c r="F319" s="124" t="s">
        <v>41</v>
      </c>
      <c r="G319" s="195">
        <v>0.8125</v>
      </c>
      <c r="H319" s="126"/>
      <c r="I319" s="125"/>
      <c r="J319" s="152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W319" s="133"/>
      <c r="X319" s="133"/>
      <c r="Y319" s="133"/>
      <c r="Z319" s="133"/>
    </row>
    <row r="320" spans="1:26" s="28" customFormat="1" ht="24.9" customHeight="1" x14ac:dyDescent="0.25">
      <c r="A320" s="243">
        <f t="shared" si="70"/>
        <v>44677</v>
      </c>
      <c r="B320" s="244">
        <f>+B317+DAY(1)</f>
        <v>44677</v>
      </c>
      <c r="C320" s="124" t="s">
        <v>419</v>
      </c>
      <c r="D320" s="156" t="s">
        <v>80</v>
      </c>
      <c r="E320" s="137" t="s">
        <v>418</v>
      </c>
      <c r="F320" s="124" t="s">
        <v>33</v>
      </c>
      <c r="G320" s="195">
        <v>0.8125</v>
      </c>
      <c r="H320" s="126"/>
      <c r="I320" s="125"/>
      <c r="J320" s="152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W320" s="133"/>
      <c r="X320" s="133"/>
      <c r="Y320" s="133"/>
      <c r="Z320" s="133"/>
    </row>
    <row r="321" spans="1:26" s="28" customFormat="1" ht="24.9" customHeight="1" x14ac:dyDescent="0.25">
      <c r="A321" s="243">
        <f t="shared" si="70"/>
        <v>44678</v>
      </c>
      <c r="B321" s="244">
        <f>+B320+DAY(1)</f>
        <v>44678</v>
      </c>
      <c r="C321" s="130" t="s">
        <v>51</v>
      </c>
      <c r="D321" s="131" t="s">
        <v>28</v>
      </c>
      <c r="E321" s="176">
        <v>10</v>
      </c>
      <c r="F321" s="131" t="s">
        <v>41</v>
      </c>
      <c r="G321" s="195">
        <v>0.8125</v>
      </c>
      <c r="H321" s="161"/>
      <c r="I321" s="127"/>
      <c r="J321" s="152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W321" s="133"/>
      <c r="X321" s="133"/>
      <c r="Y321" s="133"/>
      <c r="Z321" s="133"/>
    </row>
    <row r="322" spans="1:26" s="13" customFormat="1" ht="24.9" customHeight="1" x14ac:dyDescent="0.25">
      <c r="A322" s="325">
        <f t="shared" si="70"/>
        <v>44679</v>
      </c>
      <c r="B322" s="326">
        <f t="shared" ref="B322" si="73">+B321+DAY(1)</f>
        <v>44679</v>
      </c>
      <c r="C322" s="327" t="s">
        <v>248</v>
      </c>
      <c r="D322" s="328"/>
      <c r="E322" s="225"/>
      <c r="F322" s="131"/>
      <c r="G322" s="127"/>
      <c r="H322" s="161"/>
      <c r="I322" s="329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28"/>
      <c r="W322" s="134"/>
      <c r="X322" s="134"/>
      <c r="Y322" s="134"/>
      <c r="Z322" s="134"/>
    </row>
    <row r="323" spans="1:26" s="28" customFormat="1" ht="24.9" customHeight="1" x14ac:dyDescent="0.25">
      <c r="A323" s="266">
        <f>+B323</f>
        <v>44679</v>
      </c>
      <c r="B323" s="267">
        <f>+B322</f>
        <v>44679</v>
      </c>
      <c r="C323" s="268" t="s">
        <v>218</v>
      </c>
      <c r="D323" s="269"/>
      <c r="E323" s="166"/>
      <c r="F323" s="124"/>
      <c r="G323" s="126"/>
      <c r="H323" s="126"/>
      <c r="I323" s="270"/>
      <c r="J323" s="125"/>
      <c r="K323" s="125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W323" s="133"/>
      <c r="X323" s="133"/>
      <c r="Y323" s="133"/>
      <c r="Z323" s="133"/>
    </row>
    <row r="324" spans="1:26" s="28" customFormat="1" ht="24.9" customHeight="1" x14ac:dyDescent="0.25">
      <c r="A324" s="237">
        <f t="shared" si="70"/>
        <v>44680</v>
      </c>
      <c r="B324" s="238">
        <f>+B322+DAY(1)</f>
        <v>44680</v>
      </c>
      <c r="C324" s="124" t="s">
        <v>46</v>
      </c>
      <c r="D324" s="124"/>
      <c r="E324" s="125">
        <v>8</v>
      </c>
      <c r="F324" s="124" t="s">
        <v>33</v>
      </c>
      <c r="G324" s="126">
        <v>0.6875</v>
      </c>
      <c r="H324" s="126"/>
      <c r="I324" s="125"/>
      <c r="J324" s="127"/>
      <c r="K324" s="127"/>
      <c r="L324" s="127"/>
      <c r="M324" s="127"/>
      <c r="N324" s="127"/>
      <c r="O324" s="127"/>
      <c r="P324" s="127"/>
      <c r="Q324" s="127"/>
      <c r="R324" s="127"/>
      <c r="S324" s="218"/>
      <c r="T324" s="127"/>
      <c r="U324" s="127"/>
      <c r="W324" s="133"/>
      <c r="X324" s="133"/>
      <c r="Y324" s="133"/>
      <c r="Z324" s="133"/>
    </row>
    <row r="325" spans="1:26" s="28" customFormat="1" ht="24.9" customHeight="1" x14ac:dyDescent="0.25">
      <c r="A325" s="275">
        <f t="shared" si="70"/>
        <v>44681</v>
      </c>
      <c r="B325" s="276">
        <f>+B324+DAY(1)</f>
        <v>44681</v>
      </c>
      <c r="C325" s="181" t="s">
        <v>425</v>
      </c>
      <c r="D325" s="135"/>
      <c r="E325" s="166" t="s">
        <v>66</v>
      </c>
      <c r="F325" s="124" t="s">
        <v>71</v>
      </c>
      <c r="G325" s="126"/>
      <c r="H325" s="126"/>
      <c r="I325" s="125"/>
      <c r="J325" s="125"/>
      <c r="K325" s="125"/>
      <c r="L325" s="125"/>
      <c r="M325" s="125"/>
      <c r="N325" s="125"/>
      <c r="O325" s="125"/>
      <c r="P325" s="160"/>
      <c r="Q325" s="125"/>
      <c r="R325" s="125"/>
      <c r="S325" s="125"/>
      <c r="T325" s="125"/>
      <c r="U325" s="125"/>
      <c r="W325" s="133"/>
      <c r="X325" s="133"/>
      <c r="Y325" s="133"/>
      <c r="Z325" s="133"/>
    </row>
    <row r="326" spans="1:26" s="28" customFormat="1" ht="24.9" customHeight="1" x14ac:dyDescent="0.25">
      <c r="A326" s="171">
        <f t="shared" si="70"/>
        <v>44682</v>
      </c>
      <c r="B326" s="172">
        <f>+B325+DAY(1)</f>
        <v>44682</v>
      </c>
      <c r="C326" s="181" t="s">
        <v>425</v>
      </c>
      <c r="D326" s="135"/>
      <c r="E326" s="166" t="s">
        <v>67</v>
      </c>
      <c r="F326" s="124" t="s">
        <v>71</v>
      </c>
      <c r="G326" s="180"/>
      <c r="H326" s="161"/>
      <c r="I326" s="125"/>
      <c r="J326" s="127"/>
      <c r="K326" s="127"/>
      <c r="L326" s="127"/>
      <c r="M326" s="127"/>
      <c r="N326" s="127"/>
      <c r="O326" s="127"/>
      <c r="P326" s="160"/>
      <c r="Q326" s="127"/>
      <c r="R326" s="127"/>
      <c r="S326" s="127"/>
      <c r="T326" s="127"/>
      <c r="U326" s="127"/>
      <c r="W326" s="133"/>
      <c r="X326" s="133"/>
      <c r="Y326" s="133"/>
      <c r="Z326" s="133"/>
    </row>
    <row r="327" spans="1:26" s="28" customFormat="1" ht="24.9" customHeight="1" x14ac:dyDescent="0.25">
      <c r="A327" s="243">
        <f t="shared" ref="A327:A344" si="74">+B327</f>
        <v>44683</v>
      </c>
      <c r="B327" s="244">
        <f>+B326+DAY(1)</f>
        <v>44683</v>
      </c>
      <c r="C327" s="174" t="s">
        <v>220</v>
      </c>
      <c r="D327" s="124"/>
      <c r="E327" s="125">
        <v>1</v>
      </c>
      <c r="F327" s="124" t="s">
        <v>33</v>
      </c>
      <c r="G327" s="126">
        <v>0.70833333333333337</v>
      </c>
      <c r="H327" s="161">
        <v>0.83333333333333337</v>
      </c>
      <c r="I327" s="125"/>
      <c r="J327" s="127"/>
      <c r="K327" s="127"/>
      <c r="L327" s="127"/>
      <c r="M327" s="127"/>
      <c r="N327" s="127"/>
      <c r="O327" s="127"/>
      <c r="P327" s="160"/>
      <c r="Q327" s="127"/>
      <c r="R327" s="125"/>
      <c r="S327" s="127"/>
      <c r="T327" s="127"/>
      <c r="U327" s="127"/>
      <c r="W327" s="133"/>
      <c r="X327" s="133"/>
      <c r="Y327" s="133"/>
      <c r="Z327" s="133"/>
    </row>
    <row r="328" spans="1:26" s="28" customFormat="1" ht="24.9" customHeight="1" x14ac:dyDescent="0.25">
      <c r="A328" s="243">
        <f t="shared" ref="A328" si="75">+B328</f>
        <v>44683</v>
      </c>
      <c r="B328" s="244">
        <f>+B327</f>
        <v>44683</v>
      </c>
      <c r="C328" s="174" t="s">
        <v>220</v>
      </c>
      <c r="D328" s="124"/>
      <c r="E328" s="125">
        <v>1</v>
      </c>
      <c r="F328" s="124" t="s">
        <v>41</v>
      </c>
      <c r="G328" s="126">
        <v>0.70833333333333337</v>
      </c>
      <c r="H328" s="161">
        <v>0.83333333333333337</v>
      </c>
      <c r="I328" s="125"/>
      <c r="J328" s="127"/>
      <c r="K328" s="127"/>
      <c r="L328" s="127"/>
      <c r="M328" s="127"/>
      <c r="N328" s="127"/>
      <c r="O328" s="127"/>
      <c r="P328" s="160"/>
      <c r="Q328" s="127"/>
      <c r="R328" s="125"/>
      <c r="S328" s="127"/>
      <c r="T328" s="127"/>
      <c r="U328" s="127"/>
      <c r="W328" s="133"/>
      <c r="X328" s="133"/>
      <c r="Y328" s="133"/>
      <c r="Z328" s="133"/>
    </row>
    <row r="329" spans="1:26" s="28" customFormat="1" ht="24.9" customHeight="1" x14ac:dyDescent="0.25">
      <c r="A329" s="243">
        <f t="shared" si="74"/>
        <v>44684</v>
      </c>
      <c r="B329" s="244">
        <f>+B327+DAY(1)</f>
        <v>44684</v>
      </c>
      <c r="C329" s="124" t="s">
        <v>9</v>
      </c>
      <c r="D329" s="124" t="s">
        <v>47</v>
      </c>
      <c r="E329" s="137" t="s">
        <v>345</v>
      </c>
      <c r="F329" s="124" t="s">
        <v>33</v>
      </c>
      <c r="G329" s="195">
        <v>0.79166666666666663</v>
      </c>
      <c r="H329" s="126">
        <v>0.875</v>
      </c>
      <c r="I329" s="125"/>
      <c r="J329" s="125"/>
      <c r="K329" s="125"/>
      <c r="L329" s="125"/>
      <c r="M329" s="313"/>
      <c r="N329" s="125"/>
      <c r="O329" s="125"/>
      <c r="P329" s="125"/>
      <c r="Q329" s="125"/>
      <c r="R329" s="125"/>
      <c r="S329" s="125"/>
      <c r="T329" s="125"/>
      <c r="U329" s="125"/>
      <c r="W329" s="133"/>
      <c r="X329" s="133"/>
      <c r="Y329" s="133"/>
      <c r="Z329" s="133"/>
    </row>
    <row r="330" spans="1:26" s="28" customFormat="1" ht="24.9" customHeight="1" x14ac:dyDescent="0.25">
      <c r="A330" s="237">
        <f t="shared" si="74"/>
        <v>44685</v>
      </c>
      <c r="B330" s="238">
        <f t="shared" ref="B330:B340" si="76">+B329+DAY(1)</f>
        <v>44685</v>
      </c>
      <c r="C330" s="177"/>
      <c r="D330" s="131"/>
      <c r="E330" s="176"/>
      <c r="F330" s="131"/>
      <c r="G330" s="180"/>
      <c r="H330" s="16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W330" s="133"/>
      <c r="X330" s="133"/>
      <c r="Y330" s="133"/>
      <c r="Z330" s="133"/>
    </row>
    <row r="331" spans="1:26" s="28" customFormat="1" ht="24.9" customHeight="1" x14ac:dyDescent="0.25">
      <c r="A331" s="237">
        <f t="shared" si="74"/>
        <v>44686</v>
      </c>
      <c r="B331" s="238">
        <f t="shared" si="76"/>
        <v>44686</v>
      </c>
      <c r="C331" s="177"/>
      <c r="D331" s="131"/>
      <c r="E331" s="176"/>
      <c r="F331" s="131"/>
      <c r="G331" s="180"/>
      <c r="H331" s="16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W331" s="133"/>
      <c r="X331" s="133"/>
      <c r="Y331" s="133"/>
      <c r="Z331" s="133"/>
    </row>
    <row r="332" spans="1:26" s="28" customFormat="1" ht="24.9" customHeight="1" x14ac:dyDescent="0.25">
      <c r="A332" s="325">
        <f t="shared" si="74"/>
        <v>44687</v>
      </c>
      <c r="B332" s="326">
        <f t="shared" si="76"/>
        <v>44687</v>
      </c>
      <c r="C332" s="327" t="s">
        <v>381</v>
      </c>
      <c r="D332" s="328"/>
      <c r="E332" s="225"/>
      <c r="F332" s="131"/>
      <c r="G332" s="180"/>
      <c r="H332" s="161"/>
      <c r="I332" s="329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W332" s="134"/>
      <c r="X332" s="134"/>
      <c r="Y332" s="134"/>
      <c r="Z332" s="133"/>
    </row>
    <row r="333" spans="1:26" s="28" customFormat="1" ht="24.9" customHeight="1" x14ac:dyDescent="0.25">
      <c r="A333" s="237">
        <f t="shared" si="74"/>
        <v>44688</v>
      </c>
      <c r="B333" s="238">
        <f t="shared" si="76"/>
        <v>44688</v>
      </c>
      <c r="C333" s="124" t="s">
        <v>401</v>
      </c>
      <c r="D333" s="124" t="s">
        <v>400</v>
      </c>
      <c r="E333" s="225"/>
      <c r="F333" s="131" t="s">
        <v>41</v>
      </c>
      <c r="G333" s="161">
        <v>0.45833333333333331</v>
      </c>
      <c r="H333" s="161"/>
      <c r="I333" s="127"/>
      <c r="J333" s="127"/>
      <c r="K333" s="127"/>
      <c r="L333" s="162"/>
      <c r="M333" s="125"/>
      <c r="N333" s="125"/>
      <c r="O333" s="125"/>
      <c r="P333" s="125"/>
      <c r="Q333" s="125"/>
      <c r="R333" s="127"/>
      <c r="S333" s="127"/>
      <c r="T333" s="127"/>
      <c r="U333" s="127"/>
      <c r="W333" s="133"/>
      <c r="X333" s="133"/>
      <c r="Y333" s="133"/>
      <c r="Z333" s="133"/>
    </row>
    <row r="334" spans="1:26" s="28" customFormat="1" ht="24.9" customHeight="1" x14ac:dyDescent="0.25">
      <c r="A334" s="171">
        <f t="shared" si="74"/>
        <v>44689</v>
      </c>
      <c r="B334" s="172">
        <f t="shared" si="76"/>
        <v>44689</v>
      </c>
      <c r="C334" s="124" t="s">
        <v>409</v>
      </c>
      <c r="D334" s="124" t="s">
        <v>245</v>
      </c>
      <c r="E334" s="137" t="s">
        <v>81</v>
      </c>
      <c r="F334" s="124" t="s">
        <v>33</v>
      </c>
      <c r="G334" s="195">
        <v>0.41666666666666669</v>
      </c>
      <c r="H334" s="126"/>
      <c r="I334" s="125"/>
      <c r="J334" s="127"/>
      <c r="K334" s="141"/>
      <c r="L334" s="127"/>
      <c r="M334" s="127"/>
      <c r="N334" s="127"/>
      <c r="O334" s="127"/>
      <c r="P334" s="125"/>
      <c r="Q334" s="127"/>
      <c r="R334" s="127"/>
      <c r="S334" s="127"/>
      <c r="T334" s="127"/>
      <c r="U334" s="127"/>
      <c r="W334" s="133"/>
      <c r="X334" s="133"/>
      <c r="Y334" s="133"/>
      <c r="Z334" s="133"/>
    </row>
    <row r="335" spans="1:26" s="28" customFormat="1" ht="24.9" customHeight="1" x14ac:dyDescent="0.25">
      <c r="A335" s="171">
        <f t="shared" si="74"/>
        <v>44689</v>
      </c>
      <c r="B335" s="172">
        <f>+B334</f>
        <v>44689</v>
      </c>
      <c r="C335" s="124" t="s">
        <v>7</v>
      </c>
      <c r="D335" s="124" t="s">
        <v>25</v>
      </c>
      <c r="E335" s="137" t="s">
        <v>81</v>
      </c>
      <c r="F335" s="124" t="s">
        <v>41</v>
      </c>
      <c r="G335" s="195">
        <v>0.41666666666666669</v>
      </c>
      <c r="H335" s="126"/>
      <c r="I335" s="125"/>
      <c r="J335" s="127"/>
      <c r="K335" s="141"/>
      <c r="L335" s="127"/>
      <c r="M335" s="127"/>
      <c r="N335" s="127"/>
      <c r="O335" s="127"/>
      <c r="P335" s="125"/>
      <c r="Q335" s="127"/>
      <c r="R335" s="127"/>
      <c r="S335" s="127"/>
      <c r="T335" s="127"/>
      <c r="U335" s="127"/>
      <c r="W335" s="133"/>
      <c r="X335" s="133"/>
      <c r="Y335" s="133"/>
      <c r="Z335" s="133"/>
    </row>
    <row r="336" spans="1:26" s="28" customFormat="1" ht="24.9" customHeight="1" x14ac:dyDescent="0.25">
      <c r="A336" s="243">
        <f t="shared" si="74"/>
        <v>44690</v>
      </c>
      <c r="B336" s="244">
        <f>+B334+DAY(1)</f>
        <v>44690</v>
      </c>
      <c r="C336" s="124" t="s">
        <v>309</v>
      </c>
      <c r="D336" s="156" t="s">
        <v>392</v>
      </c>
      <c r="E336" s="137" t="s">
        <v>393</v>
      </c>
      <c r="F336" s="124" t="s">
        <v>33</v>
      </c>
      <c r="G336" s="195">
        <v>0.8125</v>
      </c>
      <c r="H336" s="126"/>
      <c r="I336" s="125"/>
      <c r="J336" s="152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W336" s="133"/>
      <c r="X336" s="133"/>
      <c r="Y336" s="133"/>
      <c r="Z336" s="133"/>
    </row>
    <row r="337" spans="1:26" s="28" customFormat="1" ht="24.9" customHeight="1" x14ac:dyDescent="0.25">
      <c r="A337" s="243">
        <f t="shared" ref="A337" si="77">+B337</f>
        <v>44690</v>
      </c>
      <c r="B337" s="244">
        <f>+B335+DAY(1)</f>
        <v>44690</v>
      </c>
      <c r="C337" s="124" t="s">
        <v>6</v>
      </c>
      <c r="D337" s="156" t="s">
        <v>52</v>
      </c>
      <c r="E337" s="137" t="s">
        <v>219</v>
      </c>
      <c r="F337" s="124" t="s">
        <v>41</v>
      </c>
      <c r="G337" s="195">
        <v>0.8125</v>
      </c>
      <c r="H337" s="126"/>
      <c r="I337" s="125"/>
      <c r="J337" s="152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W337" s="133"/>
      <c r="X337" s="133"/>
      <c r="Y337" s="133"/>
      <c r="Z337" s="133"/>
    </row>
    <row r="338" spans="1:26" s="28" customFormat="1" ht="24.9" customHeight="1" x14ac:dyDescent="0.25">
      <c r="A338" s="275">
        <f t="shared" si="74"/>
        <v>44691</v>
      </c>
      <c r="B338" s="276">
        <f>+B336+DAY(1)</f>
        <v>44691</v>
      </c>
      <c r="C338" s="124"/>
      <c r="D338" s="156"/>
      <c r="E338" s="137"/>
      <c r="F338" s="124"/>
      <c r="G338" s="195"/>
      <c r="H338" s="126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W338" s="133"/>
      <c r="X338" s="133"/>
      <c r="Y338" s="133"/>
      <c r="Z338" s="133"/>
    </row>
    <row r="339" spans="1:26" s="28" customFormat="1" ht="24.9" customHeight="1" x14ac:dyDescent="0.25">
      <c r="A339" s="275">
        <f t="shared" si="74"/>
        <v>44692</v>
      </c>
      <c r="B339" s="276">
        <f t="shared" si="76"/>
        <v>44692</v>
      </c>
      <c r="C339" s="135"/>
      <c r="D339" s="124"/>
      <c r="E339" s="166"/>
      <c r="F339" s="124"/>
      <c r="G339" s="126"/>
      <c r="H339" s="126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W339" s="133"/>
      <c r="X339" s="133"/>
      <c r="Y339" s="133"/>
      <c r="Z339" s="133"/>
    </row>
    <row r="340" spans="1:26" s="28" customFormat="1" ht="24.9" customHeight="1" x14ac:dyDescent="0.25">
      <c r="A340" s="266">
        <f t="shared" si="74"/>
        <v>44693</v>
      </c>
      <c r="B340" s="267">
        <f t="shared" si="76"/>
        <v>44693</v>
      </c>
      <c r="C340" s="268" t="s">
        <v>249</v>
      </c>
      <c r="D340" s="269"/>
      <c r="E340" s="127"/>
      <c r="F340" s="131"/>
      <c r="G340" s="161"/>
      <c r="H340" s="161"/>
      <c r="I340" s="270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W340" s="133"/>
      <c r="X340" s="133"/>
      <c r="Y340" s="133"/>
      <c r="Z340" s="133"/>
    </row>
    <row r="341" spans="1:26" s="28" customFormat="1" ht="24.9" customHeight="1" x14ac:dyDescent="0.25">
      <c r="A341" s="237">
        <f t="shared" si="74"/>
        <v>44694</v>
      </c>
      <c r="B341" s="238">
        <f>+B340+DAY(1)</f>
        <v>44694</v>
      </c>
      <c r="C341" s="124" t="s">
        <v>46</v>
      </c>
      <c r="D341" s="124"/>
      <c r="E341" s="125">
        <v>9</v>
      </c>
      <c r="F341" s="124" t="s">
        <v>33</v>
      </c>
      <c r="G341" s="126">
        <v>0.6875</v>
      </c>
      <c r="H341" s="126"/>
      <c r="I341" s="125"/>
      <c r="J341" s="127"/>
      <c r="K341" s="127"/>
      <c r="L341" s="127"/>
      <c r="M341" s="127"/>
      <c r="N341" s="127"/>
      <c r="O341" s="127"/>
      <c r="P341" s="127"/>
      <c r="Q341" s="127"/>
      <c r="R341" s="127"/>
      <c r="S341" s="218"/>
      <c r="T341" s="127"/>
      <c r="U341" s="127"/>
      <c r="W341" s="133"/>
      <c r="X341" s="133"/>
      <c r="Y341" s="133"/>
      <c r="Z341" s="133"/>
    </row>
    <row r="342" spans="1:26" s="28" customFormat="1" ht="24.9" customHeight="1" x14ac:dyDescent="0.25">
      <c r="A342" s="237">
        <f t="shared" si="74"/>
        <v>44695</v>
      </c>
      <c r="B342" s="238">
        <f>+B341+DAY(1)</f>
        <v>44695</v>
      </c>
      <c r="C342" s="245" t="s">
        <v>221</v>
      </c>
      <c r="D342" s="246" t="s">
        <v>72</v>
      </c>
      <c r="E342" s="247" t="s">
        <v>66</v>
      </c>
      <c r="F342" s="246" t="s">
        <v>387</v>
      </c>
      <c r="G342" s="256"/>
      <c r="H342" s="249"/>
      <c r="I342" s="250"/>
      <c r="J342" s="248"/>
      <c r="K342" s="25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W342" s="133"/>
      <c r="X342" s="133"/>
      <c r="Y342" s="133"/>
      <c r="Z342" s="133"/>
    </row>
    <row r="343" spans="1:26" s="28" customFormat="1" ht="24.9" customHeight="1" x14ac:dyDescent="0.25">
      <c r="A343" s="237">
        <f t="shared" ref="A343" si="78">+B343</f>
        <v>44695</v>
      </c>
      <c r="B343" s="238">
        <f>+B342</f>
        <v>44695</v>
      </c>
      <c r="C343" s="245" t="s">
        <v>221</v>
      </c>
      <c r="D343" s="246" t="s">
        <v>73</v>
      </c>
      <c r="E343" s="247" t="s">
        <v>66</v>
      </c>
      <c r="F343" s="246" t="s">
        <v>33</v>
      </c>
      <c r="G343" s="256"/>
      <c r="H343" s="249"/>
      <c r="I343" s="250"/>
      <c r="J343" s="248"/>
      <c r="K343" s="25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W343" s="133"/>
      <c r="X343" s="133"/>
      <c r="Y343" s="133"/>
      <c r="Z343" s="133"/>
    </row>
    <row r="344" spans="1:26" s="28" customFormat="1" ht="24.9" customHeight="1" x14ac:dyDescent="0.25">
      <c r="A344" s="171">
        <f t="shared" si="74"/>
        <v>44696</v>
      </c>
      <c r="B344" s="172">
        <f t="shared" ref="B344:B345" si="79">+B342+DAY(1)</f>
        <v>44696</v>
      </c>
      <c r="C344" s="245" t="s">
        <v>221</v>
      </c>
      <c r="D344" s="246" t="s">
        <v>72</v>
      </c>
      <c r="E344" s="247" t="s">
        <v>67</v>
      </c>
      <c r="F344" s="246" t="s">
        <v>387</v>
      </c>
      <c r="G344" s="256"/>
      <c r="H344" s="249"/>
      <c r="I344" s="250"/>
      <c r="J344" s="248"/>
      <c r="K344" s="25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W344" s="133"/>
      <c r="X344" s="133"/>
      <c r="Y344" s="133"/>
      <c r="Z344" s="133"/>
    </row>
    <row r="345" spans="1:26" s="28" customFormat="1" ht="24.9" customHeight="1" x14ac:dyDescent="0.25">
      <c r="A345" s="171">
        <f t="shared" ref="A345" si="80">+B345</f>
        <v>44696</v>
      </c>
      <c r="B345" s="172">
        <f t="shared" si="79"/>
        <v>44696</v>
      </c>
      <c r="C345" s="245" t="s">
        <v>221</v>
      </c>
      <c r="D345" s="246" t="s">
        <v>73</v>
      </c>
      <c r="E345" s="247" t="s">
        <v>67</v>
      </c>
      <c r="F345" s="246" t="s">
        <v>33</v>
      </c>
      <c r="G345" s="256"/>
      <c r="H345" s="249"/>
      <c r="I345" s="250"/>
      <c r="J345" s="248"/>
      <c r="K345" s="25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W345" s="133"/>
      <c r="X345" s="133"/>
      <c r="Y345" s="133"/>
      <c r="Z345" s="133"/>
    </row>
    <row r="346" spans="1:26" s="28" customFormat="1" ht="24.9" customHeight="1" x14ac:dyDescent="0.25">
      <c r="A346" s="243">
        <f t="shared" ref="A346:A354" si="81">+B346</f>
        <v>44697</v>
      </c>
      <c r="B346" s="244">
        <f>+B344+DAY(1)</f>
        <v>44697</v>
      </c>
      <c r="C346" s="174" t="s">
        <v>7</v>
      </c>
      <c r="D346" s="124" t="s">
        <v>397</v>
      </c>
      <c r="E346" s="137" t="s">
        <v>399</v>
      </c>
      <c r="F346" s="124" t="s">
        <v>33</v>
      </c>
      <c r="G346" s="126">
        <v>0.79166666666666663</v>
      </c>
      <c r="H346" s="126"/>
      <c r="I346" s="125"/>
      <c r="J346" s="127"/>
      <c r="K346" s="257"/>
      <c r="L346" s="127"/>
      <c r="M346" s="127"/>
      <c r="N346" s="127"/>
      <c r="O346" s="127"/>
      <c r="P346" s="127"/>
      <c r="Q346" s="127"/>
      <c r="R346" s="125"/>
      <c r="S346" s="127"/>
      <c r="T346" s="127"/>
      <c r="U346" s="127"/>
      <c r="W346" s="133"/>
      <c r="X346" s="133"/>
      <c r="Y346" s="133"/>
      <c r="Z346" s="133"/>
    </row>
    <row r="347" spans="1:26" s="28" customFormat="1" ht="24.9" customHeight="1" x14ac:dyDescent="0.25">
      <c r="A347" s="243">
        <f t="shared" si="81"/>
        <v>44697</v>
      </c>
      <c r="B347" s="244">
        <f>+B346</f>
        <v>44697</v>
      </c>
      <c r="C347" s="174" t="s">
        <v>7</v>
      </c>
      <c r="D347" s="124" t="s">
        <v>305</v>
      </c>
      <c r="E347" s="125">
        <v>6</v>
      </c>
      <c r="F347" s="124" t="s">
        <v>41</v>
      </c>
      <c r="G347" s="126">
        <v>0.79166666666666663</v>
      </c>
      <c r="H347" s="126"/>
      <c r="I347" s="125"/>
      <c r="J347" s="127"/>
      <c r="K347" s="257"/>
      <c r="L347" s="127"/>
      <c r="M347" s="127"/>
      <c r="N347" s="127"/>
      <c r="O347" s="127"/>
      <c r="P347" s="127"/>
      <c r="Q347" s="127"/>
      <c r="R347" s="125"/>
      <c r="S347" s="127"/>
      <c r="T347" s="127"/>
      <c r="U347" s="127"/>
      <c r="W347" s="133"/>
      <c r="X347" s="133"/>
      <c r="Y347" s="133"/>
      <c r="Z347" s="133"/>
    </row>
    <row r="348" spans="1:26" s="28" customFormat="1" ht="24.9" customHeight="1" x14ac:dyDescent="0.25">
      <c r="A348" s="243">
        <f t="shared" si="81"/>
        <v>44698</v>
      </c>
      <c r="B348" s="244">
        <f>+B346+DAY(1)</f>
        <v>44698</v>
      </c>
      <c r="C348" s="232" t="s">
        <v>9</v>
      </c>
      <c r="D348" s="131" t="s">
        <v>47</v>
      </c>
      <c r="E348" s="127" t="s">
        <v>346</v>
      </c>
      <c r="F348" s="131" t="s">
        <v>33</v>
      </c>
      <c r="G348" s="180">
        <v>0.79166666666666663</v>
      </c>
      <c r="H348" s="161">
        <v>0.875</v>
      </c>
      <c r="I348" s="127"/>
      <c r="J348" s="127"/>
      <c r="K348" s="127"/>
      <c r="L348" s="127"/>
      <c r="M348" s="313"/>
      <c r="N348" s="127"/>
      <c r="O348" s="127"/>
      <c r="P348" s="127"/>
      <c r="Q348" s="127"/>
      <c r="R348" s="127"/>
      <c r="S348" s="127"/>
      <c r="T348" s="127"/>
      <c r="U348" s="127"/>
      <c r="W348" s="133"/>
      <c r="X348" s="133"/>
      <c r="Y348" s="133"/>
      <c r="Z348" s="133"/>
    </row>
    <row r="349" spans="1:26" s="28" customFormat="1" ht="24.9" customHeight="1" x14ac:dyDescent="0.25">
      <c r="A349" s="241">
        <f t="shared" si="81"/>
        <v>44699</v>
      </c>
      <c r="B349" s="242">
        <f>+B348+DAY(1)</f>
        <v>44699</v>
      </c>
      <c r="C349" s="321" t="s">
        <v>36</v>
      </c>
      <c r="D349" s="321"/>
      <c r="E349" s="127"/>
      <c r="F349" s="131"/>
      <c r="G349" s="161"/>
      <c r="H349" s="161"/>
      <c r="I349" s="215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W349" s="133"/>
      <c r="X349" s="133"/>
      <c r="Y349" s="133"/>
      <c r="Z349" s="133"/>
    </row>
    <row r="350" spans="1:26" s="28" customFormat="1" ht="24.9" customHeight="1" x14ac:dyDescent="0.25">
      <c r="A350" s="237">
        <f t="shared" si="81"/>
        <v>44700</v>
      </c>
      <c r="B350" s="238">
        <f>+B349+DAY(1)</f>
        <v>44700</v>
      </c>
      <c r="C350" s="228"/>
      <c r="D350" s="228"/>
      <c r="E350" s="127"/>
      <c r="F350" s="131"/>
      <c r="G350" s="161"/>
      <c r="H350" s="16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W350" s="133"/>
      <c r="X350" s="133"/>
      <c r="Y350" s="133"/>
      <c r="Z350" s="133"/>
    </row>
    <row r="351" spans="1:26" s="28" customFormat="1" ht="24.9" customHeight="1" x14ac:dyDescent="0.25">
      <c r="A351" s="237">
        <f t="shared" si="81"/>
        <v>44701</v>
      </c>
      <c r="B351" s="238">
        <f>+B350+DAY(1)</f>
        <v>44701</v>
      </c>
      <c r="C351" s="124" t="s">
        <v>46</v>
      </c>
      <c r="D351" s="124"/>
      <c r="E351" s="125">
        <v>10</v>
      </c>
      <c r="F351" s="124" t="s">
        <v>33</v>
      </c>
      <c r="G351" s="126">
        <v>0.6875</v>
      </c>
      <c r="H351" s="126"/>
      <c r="I351" s="125"/>
      <c r="J351" s="127"/>
      <c r="K351" s="127"/>
      <c r="L351" s="127"/>
      <c r="M351" s="127"/>
      <c r="N351" s="127"/>
      <c r="O351" s="127"/>
      <c r="P351" s="127"/>
      <c r="Q351" s="127"/>
      <c r="R351" s="127"/>
      <c r="S351" s="218"/>
      <c r="T351" s="127"/>
      <c r="U351" s="127"/>
      <c r="W351" s="133"/>
      <c r="X351" s="133"/>
      <c r="Y351" s="133"/>
      <c r="Z351" s="133"/>
    </row>
    <row r="352" spans="1:26" s="28" customFormat="1" ht="24.9" customHeight="1" x14ac:dyDescent="0.25">
      <c r="A352" s="237">
        <f t="shared" si="81"/>
        <v>44702</v>
      </c>
      <c r="B352" s="238">
        <f>+B351+DAY(1)</f>
        <v>44702</v>
      </c>
      <c r="C352" s="174" t="s">
        <v>220</v>
      </c>
      <c r="D352" s="124"/>
      <c r="E352" s="125">
        <v>2</v>
      </c>
      <c r="F352" s="124" t="s">
        <v>33</v>
      </c>
      <c r="G352" s="126">
        <v>0.375</v>
      </c>
      <c r="H352" s="161"/>
      <c r="I352" s="125"/>
      <c r="J352" s="127"/>
      <c r="K352" s="127"/>
      <c r="L352" s="127"/>
      <c r="M352" s="127"/>
      <c r="N352" s="127"/>
      <c r="O352" s="127"/>
      <c r="P352" s="160"/>
      <c r="Q352" s="127"/>
      <c r="R352" s="127"/>
      <c r="S352" s="127"/>
      <c r="T352" s="127"/>
      <c r="U352" s="127"/>
      <c r="W352" s="133"/>
      <c r="X352" s="133"/>
      <c r="Y352" s="133"/>
      <c r="Z352" s="133"/>
    </row>
    <row r="353" spans="1:26" s="28" customFormat="1" ht="24.9" customHeight="1" x14ac:dyDescent="0.25">
      <c r="A353" s="237">
        <f t="shared" ref="A353" si="82">+B353</f>
        <v>44702</v>
      </c>
      <c r="B353" s="238">
        <f>+B352</f>
        <v>44702</v>
      </c>
      <c r="C353" s="174" t="s">
        <v>220</v>
      </c>
      <c r="D353" s="124"/>
      <c r="E353" s="125">
        <v>2</v>
      </c>
      <c r="F353" s="124" t="s">
        <v>41</v>
      </c>
      <c r="G353" s="126">
        <v>0.45833333333333331</v>
      </c>
      <c r="H353" s="161">
        <v>0.58333333333333337</v>
      </c>
      <c r="I353" s="125"/>
      <c r="J353" s="127"/>
      <c r="K353" s="127"/>
      <c r="L353" s="127"/>
      <c r="M353" s="127"/>
      <c r="N353" s="127"/>
      <c r="O353" s="127"/>
      <c r="P353" s="160"/>
      <c r="Q353" s="127"/>
      <c r="R353" s="127"/>
      <c r="S353" s="127"/>
      <c r="T353" s="127"/>
      <c r="U353" s="127"/>
      <c r="W353" s="133"/>
      <c r="X353" s="133"/>
      <c r="Y353" s="133"/>
      <c r="Z353" s="133"/>
    </row>
    <row r="354" spans="1:26" s="28" customFormat="1" ht="24.9" customHeight="1" x14ac:dyDescent="0.25">
      <c r="A354" s="171">
        <f t="shared" si="81"/>
        <v>44703</v>
      </c>
      <c r="B354" s="172">
        <f>+B352+DAY(1)</f>
        <v>44703</v>
      </c>
      <c r="C354" s="124" t="s">
        <v>312</v>
      </c>
      <c r="D354" s="124" t="s">
        <v>245</v>
      </c>
      <c r="E354" s="137" t="s">
        <v>313</v>
      </c>
      <c r="F354" s="124" t="s">
        <v>33</v>
      </c>
      <c r="G354" s="180">
        <v>0.41666666666666669</v>
      </c>
      <c r="H354" s="161"/>
      <c r="I354" s="125"/>
      <c r="J354" s="152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W354" s="133"/>
      <c r="X354" s="133"/>
      <c r="Y354" s="133"/>
      <c r="Z354" s="133"/>
    </row>
    <row r="355" spans="1:26" s="28" customFormat="1" ht="24.9" customHeight="1" x14ac:dyDescent="0.25">
      <c r="A355" s="171">
        <f>+B354</f>
        <v>44703</v>
      </c>
      <c r="B355" s="172">
        <f>+B352+DAY(1)</f>
        <v>44703</v>
      </c>
      <c r="C355" s="124" t="s">
        <v>6</v>
      </c>
      <c r="D355" s="124" t="s">
        <v>25</v>
      </c>
      <c r="E355" s="137" t="s">
        <v>81</v>
      </c>
      <c r="F355" s="124" t="s">
        <v>33</v>
      </c>
      <c r="G355" s="180">
        <v>0.58333333333333337</v>
      </c>
      <c r="H355" s="161"/>
      <c r="I355" s="125"/>
      <c r="J355" s="152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W355" s="133"/>
      <c r="X355" s="133"/>
      <c r="Y355" s="133"/>
      <c r="Z355" s="133"/>
    </row>
    <row r="356" spans="1:26" s="28" customFormat="1" ht="24.9" customHeight="1" x14ac:dyDescent="0.25">
      <c r="A356" s="243">
        <f>+B356</f>
        <v>44704</v>
      </c>
      <c r="B356" s="244">
        <f>+B354+DAY(1)</f>
        <v>44704</v>
      </c>
      <c r="C356" s="124" t="s">
        <v>420</v>
      </c>
      <c r="D356" s="156" t="s">
        <v>80</v>
      </c>
      <c r="E356" s="137" t="s">
        <v>255</v>
      </c>
      <c r="F356" s="124" t="s">
        <v>33</v>
      </c>
      <c r="G356" s="195">
        <v>0.8125</v>
      </c>
      <c r="H356" s="126"/>
      <c r="I356" s="125"/>
      <c r="J356" s="152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W356" s="133"/>
      <c r="X356" s="133"/>
      <c r="Y356" s="133"/>
      <c r="Z356" s="133"/>
    </row>
    <row r="357" spans="1:26" s="28" customFormat="1" ht="24.9" customHeight="1" x14ac:dyDescent="0.25">
      <c r="A357" s="243">
        <f>+B357</f>
        <v>44704</v>
      </c>
      <c r="B357" s="244">
        <f>+B355+DAY(1)</f>
        <v>44704</v>
      </c>
      <c r="C357" s="124" t="s">
        <v>51</v>
      </c>
      <c r="D357" s="156" t="s">
        <v>28</v>
      </c>
      <c r="E357" s="137" t="s">
        <v>92</v>
      </c>
      <c r="F357" s="124" t="s">
        <v>41</v>
      </c>
      <c r="G357" s="195">
        <v>0.8125</v>
      </c>
      <c r="H357" s="126"/>
      <c r="I357" s="125"/>
      <c r="J357" s="152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W357" s="133"/>
      <c r="X357" s="133"/>
      <c r="Y357" s="133"/>
      <c r="Z357" s="133"/>
    </row>
    <row r="358" spans="1:26" s="28" customFormat="1" ht="24.9" customHeight="1" x14ac:dyDescent="0.25">
      <c r="A358" s="243">
        <f>+B358</f>
        <v>44705</v>
      </c>
      <c r="B358" s="244">
        <f>+B356+DAY(1)</f>
        <v>44705</v>
      </c>
      <c r="C358" s="124" t="s">
        <v>9</v>
      </c>
      <c r="D358" s="156" t="s">
        <v>48</v>
      </c>
      <c r="E358" s="137" t="s">
        <v>345</v>
      </c>
      <c r="F358" s="124" t="s">
        <v>33</v>
      </c>
      <c r="G358" s="195">
        <v>0.79166666666666663</v>
      </c>
      <c r="H358" s="126">
        <v>0.875</v>
      </c>
      <c r="I358" s="125"/>
      <c r="J358" s="125"/>
      <c r="K358" s="125"/>
      <c r="L358" s="125"/>
      <c r="M358" s="313"/>
      <c r="N358" s="125"/>
      <c r="O358" s="125"/>
      <c r="P358" s="125"/>
      <c r="Q358" s="125"/>
      <c r="R358" s="125"/>
      <c r="S358" s="125"/>
      <c r="T358" s="125"/>
      <c r="U358" s="125"/>
      <c r="W358" s="133"/>
      <c r="X358" s="133"/>
      <c r="Y358" s="133"/>
      <c r="Z358" s="133"/>
    </row>
    <row r="359" spans="1:26" s="28" customFormat="1" ht="24.9" customHeight="1" x14ac:dyDescent="0.25">
      <c r="A359" s="325">
        <f>+B359</f>
        <v>44706</v>
      </c>
      <c r="B359" s="326">
        <f>+B358+DAY(1)</f>
        <v>44706</v>
      </c>
      <c r="C359" s="327" t="s">
        <v>223</v>
      </c>
      <c r="D359" s="328"/>
      <c r="E359" s="176"/>
      <c r="F359" s="131"/>
      <c r="G359" s="196"/>
      <c r="H359" s="161"/>
      <c r="I359" s="329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W359" s="133"/>
      <c r="X359" s="133"/>
      <c r="Y359" s="133"/>
      <c r="Z359" s="133"/>
    </row>
    <row r="360" spans="1:26" s="28" customFormat="1" ht="24.9" customHeight="1" x14ac:dyDescent="0.25">
      <c r="A360" s="171">
        <f>+B360</f>
        <v>44707</v>
      </c>
      <c r="B360" s="172">
        <f>+B359+DAY(1)</f>
        <v>44707</v>
      </c>
      <c r="C360" s="361" t="s">
        <v>394</v>
      </c>
      <c r="D360" s="135"/>
      <c r="E360" s="217"/>
      <c r="F360" s="124" t="s">
        <v>33</v>
      </c>
      <c r="G360" s="180"/>
      <c r="H360" s="161"/>
      <c r="I360" s="125"/>
      <c r="J360" s="127"/>
      <c r="K360" s="127"/>
      <c r="L360" s="127"/>
      <c r="M360" s="127"/>
      <c r="N360" s="127"/>
      <c r="O360" s="127"/>
      <c r="P360" s="127"/>
      <c r="Q360" s="127"/>
      <c r="R360" s="125"/>
      <c r="S360" s="127"/>
      <c r="T360" s="215"/>
      <c r="U360" s="127"/>
      <c r="W360" s="133"/>
      <c r="X360" s="133"/>
      <c r="Y360" s="133"/>
      <c r="Z360" s="133"/>
    </row>
    <row r="361" spans="1:26" s="28" customFormat="1" ht="24.9" customHeight="1" x14ac:dyDescent="0.25">
      <c r="A361" s="275">
        <f t="shared" ref="A361:A387" si="83">+B361</f>
        <v>44708</v>
      </c>
      <c r="B361" s="276">
        <f>+B360+DAY(1)</f>
        <v>44708</v>
      </c>
      <c r="C361" s="135"/>
      <c r="D361" s="124"/>
      <c r="E361" s="137"/>
      <c r="F361" s="124"/>
      <c r="G361" s="126"/>
      <c r="H361" s="126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W361" s="133"/>
      <c r="X361" s="133"/>
      <c r="Y361" s="133"/>
      <c r="Z361" s="133"/>
    </row>
    <row r="362" spans="1:26" s="28" customFormat="1" ht="24.9" customHeight="1" x14ac:dyDescent="0.25">
      <c r="A362" s="237">
        <f t="shared" si="83"/>
        <v>44709</v>
      </c>
      <c r="B362" s="238">
        <f t="shared" ref="B362:B387" si="84">+B361+DAY(1)</f>
        <v>44709</v>
      </c>
      <c r="C362" s="245" t="s">
        <v>227</v>
      </c>
      <c r="D362" s="246"/>
      <c r="E362" s="247" t="s">
        <v>66</v>
      </c>
      <c r="F362" s="246" t="s">
        <v>33</v>
      </c>
      <c r="G362" s="180"/>
      <c r="H362" s="161"/>
      <c r="I362" s="125"/>
      <c r="J362" s="152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W362" s="133"/>
      <c r="X362" s="133"/>
      <c r="Y362" s="133"/>
      <c r="Z362" s="133"/>
    </row>
    <row r="363" spans="1:26" s="28" customFormat="1" ht="24.9" customHeight="1" x14ac:dyDescent="0.25">
      <c r="A363" s="171">
        <f t="shared" si="83"/>
        <v>44710</v>
      </c>
      <c r="B363" s="172">
        <f t="shared" si="84"/>
        <v>44710</v>
      </c>
      <c r="C363" s="245" t="s">
        <v>227</v>
      </c>
      <c r="D363" s="246"/>
      <c r="E363" s="247" t="s">
        <v>67</v>
      </c>
      <c r="F363" s="246" t="s">
        <v>33</v>
      </c>
      <c r="G363" s="180"/>
      <c r="H363" s="161"/>
      <c r="I363" s="125"/>
      <c r="J363" s="152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W363" s="133"/>
      <c r="X363" s="133"/>
      <c r="Y363" s="133"/>
      <c r="Z363" s="133"/>
    </row>
    <row r="364" spans="1:26" s="28" customFormat="1" ht="24.9" customHeight="1" x14ac:dyDescent="0.25">
      <c r="A364" s="243">
        <f t="shared" si="83"/>
        <v>44711</v>
      </c>
      <c r="B364" s="244">
        <f t="shared" si="84"/>
        <v>44711</v>
      </c>
      <c r="C364" s="124" t="s">
        <v>49</v>
      </c>
      <c r="D364" s="124"/>
      <c r="E364" s="137" t="s">
        <v>32</v>
      </c>
      <c r="F364" s="124" t="s">
        <v>33</v>
      </c>
      <c r="G364" s="195">
        <v>0.70833333333333337</v>
      </c>
      <c r="H364" s="126">
        <v>0.83333333333333337</v>
      </c>
      <c r="I364" s="125"/>
      <c r="J364" s="127"/>
      <c r="K364" s="125"/>
      <c r="L364" s="127"/>
      <c r="M364" s="127"/>
      <c r="N364" s="127"/>
      <c r="O364" s="127"/>
      <c r="P364" s="127"/>
      <c r="Q364" s="127"/>
      <c r="R364" s="157"/>
      <c r="S364" s="127"/>
      <c r="T364" s="127"/>
      <c r="U364" s="127"/>
      <c r="W364" s="133"/>
      <c r="X364" s="133"/>
      <c r="Y364" s="133"/>
      <c r="Z364" s="133"/>
    </row>
    <row r="365" spans="1:26" s="28" customFormat="1" ht="24.9" customHeight="1" x14ac:dyDescent="0.25">
      <c r="A365" s="243">
        <f t="shared" si="83"/>
        <v>44711</v>
      </c>
      <c r="B365" s="244">
        <f>+B364</f>
        <v>44711</v>
      </c>
      <c r="C365" s="124" t="s">
        <v>49</v>
      </c>
      <c r="D365" s="124"/>
      <c r="E365" s="137" t="s">
        <v>32</v>
      </c>
      <c r="F365" s="124" t="s">
        <v>41</v>
      </c>
      <c r="G365" s="195">
        <v>0.70833333333333337</v>
      </c>
      <c r="H365" s="126">
        <v>0.83333333333333337</v>
      </c>
      <c r="I365" s="125"/>
      <c r="J365" s="127"/>
      <c r="K365" s="125"/>
      <c r="L365" s="127"/>
      <c r="M365" s="127"/>
      <c r="N365" s="127"/>
      <c r="O365" s="127"/>
      <c r="P365" s="127"/>
      <c r="Q365" s="127"/>
      <c r="R365" s="157"/>
      <c r="S365" s="127"/>
      <c r="T365" s="127"/>
      <c r="U365" s="127"/>
      <c r="W365" s="133"/>
      <c r="X365" s="133"/>
      <c r="Y365" s="133"/>
      <c r="Z365" s="133"/>
    </row>
    <row r="366" spans="1:26" s="28" customFormat="1" ht="24.9" customHeight="1" x14ac:dyDescent="0.25">
      <c r="A366" s="243">
        <f t="shared" ref="A366" si="85">+B366</f>
        <v>44712</v>
      </c>
      <c r="B366" s="244">
        <f>+B365+DAY(1)</f>
        <v>44712</v>
      </c>
      <c r="C366" s="232" t="s">
        <v>9</v>
      </c>
      <c r="D366" s="131" t="s">
        <v>47</v>
      </c>
      <c r="E366" s="127" t="s">
        <v>410</v>
      </c>
      <c r="F366" s="131" t="s">
        <v>33</v>
      </c>
      <c r="G366" s="180">
        <v>0.79166666666666663</v>
      </c>
      <c r="H366" s="161">
        <v>0.875</v>
      </c>
      <c r="I366" s="127"/>
      <c r="J366" s="127"/>
      <c r="K366" s="127"/>
      <c r="L366" s="127"/>
      <c r="M366" s="313"/>
      <c r="N366" s="127"/>
      <c r="O366" s="127"/>
      <c r="P366" s="127"/>
      <c r="Q366" s="127"/>
      <c r="R366" s="127"/>
      <c r="S366" s="127"/>
      <c r="T366" s="127"/>
      <c r="U366" s="127"/>
      <c r="W366" s="133"/>
      <c r="X366" s="133"/>
      <c r="Y366" s="133"/>
      <c r="Z366" s="133"/>
    </row>
    <row r="367" spans="1:26" s="28" customFormat="1" ht="24.9" customHeight="1" x14ac:dyDescent="0.25">
      <c r="A367" s="266">
        <f t="shared" si="83"/>
        <v>44712</v>
      </c>
      <c r="B367" s="267">
        <v>44712</v>
      </c>
      <c r="C367" s="268" t="s">
        <v>250</v>
      </c>
      <c r="D367" s="269"/>
      <c r="E367" s="225"/>
      <c r="F367" s="131"/>
      <c r="G367" s="161"/>
      <c r="H367" s="161"/>
      <c r="I367" s="270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W367" s="133"/>
      <c r="X367" s="133"/>
      <c r="Y367" s="133"/>
      <c r="Z367" s="133"/>
    </row>
    <row r="368" spans="1:26" s="28" customFormat="1" ht="24.9" customHeight="1" x14ac:dyDescent="0.25">
      <c r="A368" s="237">
        <f t="shared" si="83"/>
        <v>44713</v>
      </c>
      <c r="B368" s="238">
        <f>+B367+DAY(1)</f>
        <v>44713</v>
      </c>
      <c r="C368" s="130"/>
      <c r="D368" s="131"/>
      <c r="E368" s="225"/>
      <c r="F368" s="131"/>
      <c r="G368" s="180"/>
      <c r="H368" s="16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W368" s="133"/>
      <c r="X368" s="133"/>
      <c r="Y368" s="133"/>
      <c r="Z368" s="133"/>
    </row>
    <row r="369" spans="1:34" s="28" customFormat="1" ht="24.9" customHeight="1" x14ac:dyDescent="0.25">
      <c r="A369" s="266">
        <f t="shared" si="83"/>
        <v>44714</v>
      </c>
      <c r="B369" s="267">
        <f t="shared" si="84"/>
        <v>44714</v>
      </c>
      <c r="C369" s="332" t="s">
        <v>226</v>
      </c>
      <c r="D369" s="269"/>
      <c r="E369" s="137"/>
      <c r="F369" s="124"/>
      <c r="G369" s="180"/>
      <c r="H369" s="161"/>
      <c r="I369" s="270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W369" s="133"/>
      <c r="X369" s="133"/>
      <c r="Y369" s="133"/>
      <c r="Z369" s="133"/>
    </row>
    <row r="370" spans="1:34" s="28" customFormat="1" ht="24.9" customHeight="1" x14ac:dyDescent="0.25">
      <c r="A370" s="275">
        <f t="shared" si="83"/>
        <v>44715</v>
      </c>
      <c r="B370" s="276">
        <f>+B369+DAY(1)</f>
        <v>44715</v>
      </c>
      <c r="C370" s="135"/>
      <c r="D370" s="124"/>
      <c r="E370" s="137"/>
      <c r="F370" s="124"/>
      <c r="G370" s="126"/>
      <c r="H370" s="126"/>
      <c r="I370" s="125"/>
      <c r="J370" s="125"/>
      <c r="K370" s="125"/>
      <c r="L370" s="125"/>
      <c r="M370" s="125"/>
      <c r="N370" s="127"/>
      <c r="O370" s="127"/>
      <c r="P370" s="127"/>
      <c r="Q370" s="127"/>
      <c r="R370" s="127"/>
      <c r="S370" s="127"/>
      <c r="T370" s="127"/>
      <c r="U370" s="127"/>
      <c r="W370" s="133"/>
      <c r="X370" s="133"/>
      <c r="Y370" s="133"/>
      <c r="Z370" s="133"/>
    </row>
    <row r="371" spans="1:34" s="28" customFormat="1" ht="24.9" customHeight="1" x14ac:dyDescent="0.25">
      <c r="A371" s="237">
        <f t="shared" si="83"/>
        <v>44716</v>
      </c>
      <c r="B371" s="238">
        <f t="shared" si="84"/>
        <v>44716</v>
      </c>
      <c r="C371" s="245" t="s">
        <v>224</v>
      </c>
      <c r="D371" s="246"/>
      <c r="E371" s="250" t="s">
        <v>61</v>
      </c>
      <c r="F371" s="246" t="s">
        <v>33</v>
      </c>
      <c r="G371" s="256"/>
      <c r="H371" s="249"/>
      <c r="I371" s="250"/>
      <c r="J371" s="248"/>
      <c r="K371" s="248"/>
      <c r="L371" s="248"/>
      <c r="M371" s="248"/>
      <c r="N371" s="248"/>
      <c r="O371" s="248"/>
      <c r="P371" s="248"/>
      <c r="Q371" s="258"/>
      <c r="R371" s="127"/>
      <c r="S371" s="127"/>
      <c r="T371" s="127"/>
      <c r="U371" s="127"/>
      <c r="W371" s="133"/>
      <c r="X371" s="133"/>
      <c r="Y371" s="133"/>
      <c r="Z371" s="133"/>
    </row>
    <row r="372" spans="1:34" s="28" customFormat="1" ht="24.9" customHeight="1" x14ac:dyDescent="0.25">
      <c r="A372" s="171">
        <f t="shared" si="83"/>
        <v>44717</v>
      </c>
      <c r="B372" s="172">
        <f t="shared" si="84"/>
        <v>44717</v>
      </c>
      <c r="C372" s="245" t="s">
        <v>224</v>
      </c>
      <c r="D372" s="246"/>
      <c r="E372" s="250" t="s">
        <v>62</v>
      </c>
      <c r="F372" s="246" t="s">
        <v>33</v>
      </c>
      <c r="G372" s="256"/>
      <c r="H372" s="249"/>
      <c r="I372" s="250"/>
      <c r="J372" s="248"/>
      <c r="K372" s="248"/>
      <c r="L372" s="248"/>
      <c r="M372" s="248"/>
      <c r="N372" s="248"/>
      <c r="O372" s="248"/>
      <c r="P372" s="248"/>
      <c r="Q372" s="258"/>
      <c r="R372" s="127"/>
      <c r="S372" s="127"/>
      <c r="T372" s="127"/>
      <c r="U372" s="127"/>
      <c r="W372" s="133"/>
      <c r="X372" s="133"/>
      <c r="Y372" s="133"/>
      <c r="Z372" s="133"/>
    </row>
    <row r="373" spans="1:34" s="28" customFormat="1" ht="24.9" customHeight="1" x14ac:dyDescent="0.25">
      <c r="A373" s="171">
        <f t="shared" si="83"/>
        <v>44718</v>
      </c>
      <c r="B373" s="172">
        <f t="shared" si="84"/>
        <v>44718</v>
      </c>
      <c r="C373" s="245" t="s">
        <v>224</v>
      </c>
      <c r="D373" s="246"/>
      <c r="E373" s="250" t="s">
        <v>225</v>
      </c>
      <c r="F373" s="246" t="s">
        <v>33</v>
      </c>
      <c r="G373" s="248"/>
      <c r="H373" s="249"/>
      <c r="I373" s="250"/>
      <c r="J373" s="248"/>
      <c r="K373" s="248"/>
      <c r="L373" s="248"/>
      <c r="M373" s="248"/>
      <c r="N373" s="248"/>
      <c r="O373" s="248"/>
      <c r="P373" s="248"/>
      <c r="Q373" s="258"/>
      <c r="R373" s="127"/>
      <c r="S373" s="127"/>
      <c r="T373" s="127"/>
      <c r="U373" s="127"/>
      <c r="W373" s="133"/>
      <c r="X373" s="133"/>
      <c r="Y373" s="133"/>
      <c r="Z373" s="133"/>
    </row>
    <row r="374" spans="1:34" s="28" customFormat="1" ht="24.9" customHeight="1" x14ac:dyDescent="0.25">
      <c r="A374" s="243">
        <f t="shared" si="83"/>
        <v>44719</v>
      </c>
      <c r="B374" s="244">
        <f t="shared" si="84"/>
        <v>44719</v>
      </c>
      <c r="C374" s="232" t="s">
        <v>9</v>
      </c>
      <c r="D374" s="131" t="s">
        <v>47</v>
      </c>
      <c r="E374" s="127" t="s">
        <v>411</v>
      </c>
      <c r="F374" s="131" t="s">
        <v>33</v>
      </c>
      <c r="G374" s="180">
        <v>0.79166666666666663</v>
      </c>
      <c r="H374" s="161">
        <v>0.875</v>
      </c>
      <c r="I374" s="127"/>
      <c r="J374" s="127"/>
      <c r="K374" s="127"/>
      <c r="L374" s="127"/>
      <c r="M374" s="313"/>
      <c r="N374" s="127"/>
      <c r="O374" s="127"/>
      <c r="P374" s="127"/>
      <c r="Q374" s="127"/>
      <c r="R374" s="127"/>
      <c r="S374" s="127"/>
      <c r="T374" s="127"/>
      <c r="U374" s="127"/>
      <c r="W374" s="133"/>
      <c r="X374" s="133"/>
      <c r="Y374" s="133"/>
      <c r="Z374" s="133"/>
    </row>
    <row r="375" spans="1:34" s="28" customFormat="1" ht="24.9" customHeight="1" x14ac:dyDescent="0.25">
      <c r="A375" s="241">
        <f t="shared" si="83"/>
        <v>44720</v>
      </c>
      <c r="B375" s="242">
        <f t="shared" si="84"/>
        <v>44720</v>
      </c>
      <c r="C375" s="153" t="s">
        <v>243</v>
      </c>
      <c r="D375" s="154"/>
      <c r="E375" s="176"/>
      <c r="F375" s="131"/>
      <c r="G375" s="161"/>
      <c r="H375" s="161"/>
      <c r="I375" s="215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W375" s="133"/>
      <c r="X375" s="133"/>
      <c r="Y375" s="133"/>
      <c r="Z375" s="133"/>
    </row>
    <row r="376" spans="1:34" s="28" customFormat="1" ht="24.9" customHeight="1" x14ac:dyDescent="0.25">
      <c r="A376" s="325">
        <f t="shared" si="83"/>
        <v>44721</v>
      </c>
      <c r="B376" s="326">
        <f t="shared" si="84"/>
        <v>44721</v>
      </c>
      <c r="C376" s="327" t="s">
        <v>200</v>
      </c>
      <c r="D376" s="328"/>
      <c r="E376" s="176"/>
      <c r="F376" s="131"/>
      <c r="G376" s="161"/>
      <c r="H376" s="161"/>
      <c r="I376" s="329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W376" s="133"/>
      <c r="X376" s="133"/>
      <c r="Y376" s="133"/>
      <c r="Z376" s="133"/>
    </row>
    <row r="377" spans="1:34" s="28" customFormat="1" ht="24.9" customHeight="1" x14ac:dyDescent="0.25">
      <c r="A377" s="275">
        <f t="shared" si="83"/>
        <v>44722</v>
      </c>
      <c r="B377" s="276">
        <f t="shared" si="84"/>
        <v>44722</v>
      </c>
      <c r="C377" s="135"/>
      <c r="D377" s="124"/>
      <c r="E377" s="125"/>
      <c r="F377" s="124"/>
      <c r="G377" s="126"/>
      <c r="H377" s="126"/>
      <c r="I377" s="125"/>
      <c r="J377" s="125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W377" s="133"/>
      <c r="X377" s="133"/>
      <c r="Y377" s="133"/>
      <c r="Z377" s="133"/>
    </row>
    <row r="378" spans="1:34" s="28" customFormat="1" ht="24.9" customHeight="1" x14ac:dyDescent="0.25">
      <c r="A378" s="275">
        <f t="shared" si="83"/>
        <v>44723</v>
      </c>
      <c r="B378" s="276">
        <f t="shared" si="84"/>
        <v>44723</v>
      </c>
      <c r="C378" s="135" t="s">
        <v>422</v>
      </c>
      <c r="D378" s="135"/>
      <c r="E378" s="217" t="s">
        <v>67</v>
      </c>
      <c r="F378" s="124" t="s">
        <v>41</v>
      </c>
      <c r="G378" s="195">
        <v>0.45833333333333331</v>
      </c>
      <c r="H378" s="251"/>
      <c r="I378" s="250"/>
      <c r="J378" s="250"/>
      <c r="K378" s="125"/>
      <c r="L378" s="125"/>
      <c r="M378" s="125"/>
      <c r="N378" s="125"/>
      <c r="O378" s="125"/>
      <c r="P378" s="160"/>
      <c r="Q378" s="125"/>
      <c r="R378" s="125"/>
      <c r="S378" s="125"/>
      <c r="T378" s="125"/>
      <c r="U378" s="125"/>
      <c r="W378" s="134"/>
      <c r="X378" s="134"/>
      <c r="Y378" s="134"/>
      <c r="Z378" s="133"/>
    </row>
    <row r="379" spans="1:34" s="28" customFormat="1" ht="24.9" customHeight="1" x14ac:dyDescent="0.25">
      <c r="A379" s="308">
        <f t="shared" ref="A379" si="86">+B379</f>
        <v>44724</v>
      </c>
      <c r="B379" s="309">
        <f>+B378+DAY(1)</f>
        <v>44724</v>
      </c>
      <c r="C379" s="124" t="s">
        <v>49</v>
      </c>
      <c r="D379" s="124"/>
      <c r="E379" s="137" t="s">
        <v>53</v>
      </c>
      <c r="F379" s="124" t="s">
        <v>33</v>
      </c>
      <c r="G379" s="195">
        <v>0.41666666666666669</v>
      </c>
      <c r="H379" s="126">
        <v>0.54166666666666663</v>
      </c>
      <c r="I379" s="125"/>
      <c r="J379" s="127"/>
      <c r="K379" s="125"/>
      <c r="L379" s="127"/>
      <c r="M379" s="127"/>
      <c r="N379" s="127"/>
      <c r="O379" s="127"/>
      <c r="P379" s="127"/>
      <c r="Q379" s="127"/>
      <c r="R379" s="157"/>
      <c r="S379" s="127"/>
      <c r="T379" s="125"/>
      <c r="U379" s="125"/>
      <c r="W379" s="134"/>
      <c r="X379" s="134"/>
      <c r="Y379" s="134"/>
      <c r="Z379" s="133"/>
    </row>
    <row r="380" spans="1:34" s="28" customFormat="1" ht="24.9" customHeight="1" x14ac:dyDescent="0.25">
      <c r="A380" s="308">
        <f t="shared" si="83"/>
        <v>44724</v>
      </c>
      <c r="B380" s="309">
        <f>+B378+DAY(1)</f>
        <v>44724</v>
      </c>
      <c r="C380" s="124" t="s">
        <v>49</v>
      </c>
      <c r="D380" s="124"/>
      <c r="E380" s="137" t="s">
        <v>53</v>
      </c>
      <c r="F380" s="124" t="s">
        <v>41</v>
      </c>
      <c r="G380" s="195">
        <v>0.41666666666666669</v>
      </c>
      <c r="H380" s="126">
        <v>0.54166666666666663</v>
      </c>
      <c r="I380" s="125"/>
      <c r="J380" s="127"/>
      <c r="K380" s="125"/>
      <c r="L380" s="127"/>
      <c r="M380" s="127"/>
      <c r="N380" s="127"/>
      <c r="O380" s="127"/>
      <c r="P380" s="127"/>
      <c r="Q380" s="127"/>
      <c r="R380" s="157"/>
      <c r="S380" s="127"/>
      <c r="T380" s="125"/>
      <c r="U380" s="125"/>
      <c r="W380" s="134"/>
      <c r="X380" s="134"/>
      <c r="Y380" s="134"/>
      <c r="Z380" s="133"/>
    </row>
    <row r="381" spans="1:34" s="169" customFormat="1" ht="24.9" customHeight="1" x14ac:dyDescent="0.25">
      <c r="A381" s="243">
        <f t="shared" si="83"/>
        <v>44725</v>
      </c>
      <c r="B381" s="244">
        <f t="shared" si="84"/>
        <v>44725</v>
      </c>
      <c r="C381" s="124" t="s">
        <v>51</v>
      </c>
      <c r="D381" s="156" t="s">
        <v>28</v>
      </c>
      <c r="E381" s="137" t="s">
        <v>222</v>
      </c>
      <c r="F381" s="124" t="s">
        <v>33</v>
      </c>
      <c r="G381" s="195">
        <v>0.8125</v>
      </c>
      <c r="H381" s="126"/>
      <c r="I381" s="125"/>
      <c r="J381" s="152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W381" s="133"/>
      <c r="X381" s="133"/>
      <c r="Y381" s="133"/>
      <c r="Z381" s="133"/>
    </row>
    <row r="382" spans="1:34" s="169" customFormat="1" ht="24.9" customHeight="1" x14ac:dyDescent="0.25">
      <c r="A382" s="243">
        <f t="shared" ref="A382" si="87">+B382</f>
        <v>44725</v>
      </c>
      <c r="B382" s="244">
        <f>+B381</f>
        <v>44725</v>
      </c>
      <c r="C382" s="124" t="s">
        <v>6</v>
      </c>
      <c r="D382" s="156" t="s">
        <v>52</v>
      </c>
      <c r="E382" s="137" t="s">
        <v>222</v>
      </c>
      <c r="F382" s="124" t="s">
        <v>41</v>
      </c>
      <c r="G382" s="195">
        <v>0.8125</v>
      </c>
      <c r="H382" s="126"/>
      <c r="I382" s="125"/>
      <c r="J382" s="152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W382" s="133"/>
      <c r="X382" s="133"/>
      <c r="Y382" s="133"/>
      <c r="Z382" s="133"/>
    </row>
    <row r="383" spans="1:34" s="169" customFormat="1" ht="24.9" customHeight="1" x14ac:dyDescent="0.25">
      <c r="A383" s="243">
        <f t="shared" si="83"/>
        <v>44726</v>
      </c>
      <c r="B383" s="244">
        <f>+B381+DAY(1)</f>
        <v>44726</v>
      </c>
      <c r="C383" s="232" t="s">
        <v>9</v>
      </c>
      <c r="D383" s="131" t="s">
        <v>48</v>
      </c>
      <c r="E383" s="127" t="s">
        <v>346</v>
      </c>
      <c r="F383" s="131" t="s">
        <v>33</v>
      </c>
      <c r="G383" s="180">
        <v>0.79166666666666663</v>
      </c>
      <c r="H383" s="161">
        <v>0.875</v>
      </c>
      <c r="I383" s="127"/>
      <c r="J383" s="127"/>
      <c r="K383" s="127"/>
      <c r="L383" s="127"/>
      <c r="M383" s="313"/>
      <c r="N383" s="125"/>
      <c r="O383" s="125"/>
      <c r="P383" s="125"/>
      <c r="Q383" s="125"/>
      <c r="R383" s="125"/>
      <c r="S383" s="125"/>
      <c r="T383" s="125"/>
      <c r="U383" s="125"/>
      <c r="W383" s="133"/>
      <c r="X383" s="133"/>
      <c r="Y383" s="133"/>
      <c r="Z383" s="133"/>
      <c r="AE383" s="293"/>
      <c r="AF383" s="293"/>
      <c r="AG383" s="293"/>
      <c r="AH383" s="293"/>
    </row>
    <row r="384" spans="1:34" s="169" customFormat="1" ht="24.9" customHeight="1" x14ac:dyDescent="0.25">
      <c r="A384" s="237">
        <f t="shared" si="83"/>
        <v>44727</v>
      </c>
      <c r="B384" s="238">
        <f t="shared" si="84"/>
        <v>44727</v>
      </c>
      <c r="C384" s="130"/>
      <c r="D384" s="131"/>
      <c r="E384" s="176"/>
      <c r="F384" s="131"/>
      <c r="G384" s="127"/>
      <c r="H384" s="16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W384" s="133"/>
      <c r="X384" s="133"/>
      <c r="Y384" s="133"/>
      <c r="Z384" s="133"/>
      <c r="AE384" s="182"/>
      <c r="AF384" s="182"/>
      <c r="AG384" s="182"/>
      <c r="AH384" s="182"/>
    </row>
    <row r="385" spans="1:34" s="169" customFormat="1" ht="24.9" customHeight="1" x14ac:dyDescent="0.25">
      <c r="A385" s="171">
        <f t="shared" si="83"/>
        <v>44728</v>
      </c>
      <c r="B385" s="172">
        <f t="shared" si="84"/>
        <v>44728</v>
      </c>
      <c r="C385" s="168" t="s">
        <v>289</v>
      </c>
      <c r="D385" s="131"/>
      <c r="E385" s="176"/>
      <c r="F385" s="131" t="s">
        <v>33</v>
      </c>
      <c r="G385" s="180"/>
      <c r="H385" s="16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215"/>
      <c r="U385" s="127"/>
      <c r="W385" s="133"/>
      <c r="X385" s="133"/>
      <c r="Y385" s="133"/>
      <c r="Z385" s="133"/>
      <c r="AE385" s="182"/>
      <c r="AF385" s="182"/>
      <c r="AG385" s="182"/>
      <c r="AH385" s="182"/>
    </row>
    <row r="386" spans="1:34" s="155" customFormat="1" ht="24.9" customHeight="1" x14ac:dyDescent="0.25">
      <c r="A386" s="325">
        <f t="shared" si="83"/>
        <v>44729</v>
      </c>
      <c r="B386" s="326">
        <f t="shared" si="84"/>
        <v>44729</v>
      </c>
      <c r="C386" s="330" t="s">
        <v>382</v>
      </c>
      <c r="D386" s="331"/>
      <c r="E386" s="137"/>
      <c r="F386" s="124"/>
      <c r="G386" s="180"/>
      <c r="H386" s="161"/>
      <c r="I386" s="329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5"/>
      <c r="U386" s="125"/>
      <c r="V386" s="140"/>
      <c r="W386" s="134"/>
      <c r="X386" s="134"/>
      <c r="Y386" s="134"/>
      <c r="Z386" s="134"/>
    </row>
    <row r="387" spans="1:34" s="169" customFormat="1" ht="24.9" customHeight="1" x14ac:dyDescent="0.25">
      <c r="A387" s="237">
        <f t="shared" si="83"/>
        <v>44730</v>
      </c>
      <c r="B387" s="238">
        <f t="shared" si="84"/>
        <v>44730</v>
      </c>
      <c r="C387" s="124" t="s">
        <v>230</v>
      </c>
      <c r="D387" s="124"/>
      <c r="E387" s="125" t="s">
        <v>61</v>
      </c>
      <c r="F387" s="124" t="s">
        <v>33</v>
      </c>
      <c r="G387" s="126">
        <v>0.41666666666666669</v>
      </c>
      <c r="H387" s="126"/>
      <c r="I387" s="125"/>
      <c r="J387" s="127"/>
      <c r="K387" s="127"/>
      <c r="L387" s="127"/>
      <c r="M387" s="127"/>
      <c r="N387" s="127"/>
      <c r="O387" s="127"/>
      <c r="P387" s="127"/>
      <c r="Q387" s="216"/>
      <c r="R387" s="127"/>
      <c r="S387" s="127"/>
      <c r="T387" s="127"/>
      <c r="U387" s="127"/>
      <c r="W387" s="133"/>
      <c r="X387" s="133"/>
      <c r="Y387" s="133"/>
      <c r="Z387" s="133"/>
      <c r="AE387" s="182"/>
      <c r="AF387" s="182"/>
      <c r="AG387" s="182"/>
      <c r="AH387" s="182"/>
    </row>
    <row r="388" spans="1:34" s="169" customFormat="1" ht="24.9" customHeight="1" x14ac:dyDescent="0.25">
      <c r="A388" s="237">
        <f>+B387</f>
        <v>44730</v>
      </c>
      <c r="B388" s="238">
        <f>+B386+DAY(1)</f>
        <v>44730</v>
      </c>
      <c r="C388" s="135" t="s">
        <v>402</v>
      </c>
      <c r="D388" s="124"/>
      <c r="E388" s="166" t="s">
        <v>61</v>
      </c>
      <c r="F388" s="124" t="s">
        <v>403</v>
      </c>
      <c r="G388" s="127"/>
      <c r="H388" s="161"/>
      <c r="I388" s="125"/>
      <c r="J388" s="125"/>
      <c r="K388" s="127"/>
      <c r="L388" s="162"/>
      <c r="M388" s="127"/>
      <c r="N388" s="127"/>
      <c r="O388" s="127"/>
      <c r="P388" s="127"/>
      <c r="Q388" s="125"/>
      <c r="R388" s="127"/>
      <c r="S388" s="127"/>
      <c r="T388" s="127"/>
      <c r="U388" s="127"/>
      <c r="W388" s="133"/>
      <c r="X388" s="133"/>
      <c r="Y388" s="133"/>
      <c r="Z388" s="133"/>
      <c r="AE388" s="182"/>
      <c r="AF388" s="182"/>
      <c r="AG388" s="182"/>
      <c r="AH388" s="182"/>
    </row>
    <row r="389" spans="1:34" s="169" customFormat="1" ht="24.9" customHeight="1" x14ac:dyDescent="0.25">
      <c r="A389" s="171">
        <f t="shared" ref="A389:A398" si="88">+B389</f>
        <v>44731</v>
      </c>
      <c r="B389" s="172">
        <f>+B387+DAY(1)</f>
        <v>44731</v>
      </c>
      <c r="C389" s="124" t="s">
        <v>230</v>
      </c>
      <c r="D389" s="124"/>
      <c r="E389" s="125" t="s">
        <v>62</v>
      </c>
      <c r="F389" s="124" t="s">
        <v>33</v>
      </c>
      <c r="G389" s="126">
        <v>0.41666666666666669</v>
      </c>
      <c r="H389" s="126"/>
      <c r="I389" s="125"/>
      <c r="J389" s="127"/>
      <c r="K389" s="127"/>
      <c r="L389" s="127"/>
      <c r="M389" s="127"/>
      <c r="N389" s="127"/>
      <c r="O389" s="127"/>
      <c r="P389" s="127"/>
      <c r="Q389" s="216"/>
      <c r="R389" s="127"/>
      <c r="S389" s="127"/>
      <c r="T389" s="127"/>
      <c r="U389" s="127"/>
      <c r="W389" s="133"/>
      <c r="X389" s="133"/>
      <c r="Y389" s="133"/>
      <c r="Z389" s="133"/>
      <c r="AE389" s="182"/>
      <c r="AF389" s="182"/>
      <c r="AG389" s="182"/>
      <c r="AH389" s="182"/>
    </row>
    <row r="390" spans="1:34" s="169" customFormat="1" ht="24.9" customHeight="1" x14ac:dyDescent="0.25">
      <c r="A390" s="171">
        <f t="shared" si="88"/>
        <v>44731</v>
      </c>
      <c r="B390" s="172">
        <f>+B388+DAY(1)</f>
        <v>44731</v>
      </c>
      <c r="C390" s="135" t="s">
        <v>402</v>
      </c>
      <c r="D390" s="124"/>
      <c r="E390" s="166" t="s">
        <v>62</v>
      </c>
      <c r="F390" s="124" t="s">
        <v>403</v>
      </c>
      <c r="G390" s="127"/>
      <c r="H390" s="161"/>
      <c r="I390" s="125"/>
      <c r="J390" s="125"/>
      <c r="K390" s="127"/>
      <c r="L390" s="162"/>
      <c r="M390" s="127"/>
      <c r="N390" s="127"/>
      <c r="O390" s="127"/>
      <c r="P390" s="127"/>
      <c r="Q390" s="125"/>
      <c r="R390" s="127"/>
      <c r="S390" s="127"/>
      <c r="T390" s="127"/>
      <c r="U390" s="127"/>
      <c r="W390" s="133"/>
      <c r="X390" s="133"/>
      <c r="Y390" s="133"/>
      <c r="Z390" s="133"/>
      <c r="AE390" s="182"/>
      <c r="AF390" s="182"/>
      <c r="AG390" s="182"/>
      <c r="AH390" s="182"/>
    </row>
    <row r="391" spans="1:34" s="169" customFormat="1" ht="24.9" customHeight="1" x14ac:dyDescent="0.25">
      <c r="A391" s="243">
        <f t="shared" si="88"/>
        <v>44732</v>
      </c>
      <c r="B391" s="244">
        <f>+B389+DAY(1)</f>
        <v>44732</v>
      </c>
      <c r="C391" s="124" t="s">
        <v>51</v>
      </c>
      <c r="D391" s="156" t="s">
        <v>52</v>
      </c>
      <c r="E391" s="137" t="s">
        <v>228</v>
      </c>
      <c r="F391" s="124" t="s">
        <v>33</v>
      </c>
      <c r="G391" s="195">
        <v>0.8125</v>
      </c>
      <c r="H391" s="126"/>
      <c r="I391" s="125"/>
      <c r="J391" s="152"/>
      <c r="K391" s="125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W391" s="133"/>
      <c r="X391" s="133"/>
      <c r="Y391" s="133"/>
      <c r="Z391" s="133"/>
      <c r="AE391" s="182"/>
      <c r="AF391" s="182"/>
      <c r="AG391" s="182"/>
      <c r="AH391" s="182"/>
    </row>
    <row r="392" spans="1:34" s="169" customFormat="1" ht="24.9" customHeight="1" x14ac:dyDescent="0.25">
      <c r="A392" s="243">
        <f t="shared" ref="A392" si="89">+B392</f>
        <v>44732</v>
      </c>
      <c r="B392" s="244">
        <f>+B390+DAY(1)</f>
        <v>44732</v>
      </c>
      <c r="C392" s="124" t="s">
        <v>51</v>
      </c>
      <c r="D392" s="156" t="s">
        <v>28</v>
      </c>
      <c r="E392" s="137" t="s">
        <v>228</v>
      </c>
      <c r="F392" s="124" t="s">
        <v>41</v>
      </c>
      <c r="G392" s="195">
        <v>0.8125</v>
      </c>
      <c r="H392" s="126"/>
      <c r="I392" s="125"/>
      <c r="J392" s="152"/>
      <c r="K392" s="125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W392" s="133"/>
      <c r="X392" s="133"/>
      <c r="Y392" s="133"/>
      <c r="Z392" s="133"/>
      <c r="AE392" s="182"/>
      <c r="AF392" s="182"/>
      <c r="AG392" s="182"/>
      <c r="AH392" s="182"/>
    </row>
    <row r="393" spans="1:34" s="169" customFormat="1" ht="24.9" customHeight="1" x14ac:dyDescent="0.25">
      <c r="A393" s="237">
        <f t="shared" si="88"/>
        <v>44733</v>
      </c>
      <c r="B393" s="238">
        <f>+B391+DAY(1)</f>
        <v>44733</v>
      </c>
      <c r="C393" s="130"/>
      <c r="D393" s="177"/>
      <c r="E393" s="234"/>
      <c r="F393" s="131"/>
      <c r="G393" s="180"/>
      <c r="H393" s="16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W393" s="133"/>
      <c r="X393" s="133"/>
      <c r="Y393" s="133"/>
      <c r="Z393" s="133"/>
      <c r="AE393" s="182"/>
      <c r="AF393" s="182"/>
      <c r="AG393" s="182"/>
      <c r="AH393" s="182"/>
    </row>
    <row r="394" spans="1:34" s="28" customFormat="1" ht="24.9" customHeight="1" x14ac:dyDescent="0.25">
      <c r="A394" s="237">
        <f t="shared" si="88"/>
        <v>44734</v>
      </c>
      <c r="B394" s="238">
        <f t="shared" ref="B394:B397" si="90">+B393+DAY(1)</f>
        <v>44734</v>
      </c>
      <c r="C394" s="130"/>
      <c r="D394" s="177"/>
      <c r="E394" s="234"/>
      <c r="F394" s="131"/>
      <c r="G394" s="180"/>
      <c r="H394" s="16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W394" s="133"/>
      <c r="X394" s="133"/>
      <c r="Y394" s="133"/>
      <c r="Z394" s="150"/>
      <c r="AA394" s="151"/>
      <c r="AB394" s="147"/>
      <c r="AC394" s="148"/>
    </row>
    <row r="395" spans="1:34" s="28" customFormat="1" ht="24.9" customHeight="1" x14ac:dyDescent="0.25">
      <c r="A395" s="237">
        <f t="shared" si="88"/>
        <v>44735</v>
      </c>
      <c r="B395" s="238">
        <f t="shared" si="90"/>
        <v>44735</v>
      </c>
      <c r="C395" s="235"/>
      <c r="D395" s="131"/>
      <c r="E395" s="225"/>
      <c r="F395" s="131"/>
      <c r="G395" s="127"/>
      <c r="H395" s="16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W395" s="133"/>
      <c r="X395" s="133"/>
      <c r="Y395" s="133"/>
      <c r="Z395" s="150"/>
      <c r="AA395" s="151"/>
      <c r="AB395" s="147"/>
      <c r="AC395" s="148"/>
    </row>
    <row r="396" spans="1:34" s="155" customFormat="1" ht="24.9" customHeight="1" x14ac:dyDescent="0.25">
      <c r="A396" s="266">
        <f t="shared" si="88"/>
        <v>44736</v>
      </c>
      <c r="B396" s="267">
        <f t="shared" si="90"/>
        <v>44736</v>
      </c>
      <c r="C396" s="332" t="s">
        <v>203</v>
      </c>
      <c r="D396" s="269"/>
      <c r="E396" s="225"/>
      <c r="F396" s="131"/>
      <c r="G396" s="180"/>
      <c r="H396" s="161"/>
      <c r="I396" s="270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40"/>
      <c r="W396" s="133"/>
      <c r="X396" s="133"/>
      <c r="Y396" s="133"/>
      <c r="Z396" s="134"/>
    </row>
    <row r="397" spans="1:34" s="155" customFormat="1" ht="24.9" customHeight="1" x14ac:dyDescent="0.25">
      <c r="A397" s="237">
        <f t="shared" ref="A397" si="91">+B397</f>
        <v>44737</v>
      </c>
      <c r="B397" s="238">
        <f t="shared" si="90"/>
        <v>44737</v>
      </c>
      <c r="C397" s="235" t="s">
        <v>386</v>
      </c>
      <c r="D397" s="131"/>
      <c r="E397" s="225"/>
      <c r="F397" s="131" t="s">
        <v>229</v>
      </c>
      <c r="G397" s="180"/>
      <c r="H397" s="16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215"/>
      <c r="U397" s="127"/>
      <c r="V397" s="140"/>
      <c r="W397" s="133"/>
      <c r="X397" s="133"/>
      <c r="Y397" s="133"/>
      <c r="Z397" s="134"/>
    </row>
    <row r="398" spans="1:34" s="28" customFormat="1" ht="24.9" customHeight="1" x14ac:dyDescent="0.25">
      <c r="A398" s="171">
        <f t="shared" si="88"/>
        <v>44738</v>
      </c>
      <c r="B398" s="172">
        <f>+B397+DAY(1)</f>
        <v>44738</v>
      </c>
      <c r="C398" s="235" t="s">
        <v>386</v>
      </c>
      <c r="D398" s="246"/>
      <c r="E398" s="247"/>
      <c r="F398" s="131" t="s">
        <v>229</v>
      </c>
      <c r="G398" s="251"/>
      <c r="H398" s="249"/>
      <c r="I398" s="250"/>
      <c r="J398" s="248"/>
      <c r="K398" s="248"/>
      <c r="L398" s="250"/>
      <c r="M398" s="127"/>
      <c r="N398" s="127"/>
      <c r="O398" s="127"/>
      <c r="P398" s="127"/>
      <c r="Q398" s="127"/>
      <c r="R398" s="127"/>
      <c r="S398" s="127"/>
      <c r="T398" s="215"/>
      <c r="U398" s="127"/>
      <c r="W398" s="133"/>
      <c r="X398" s="133"/>
      <c r="Y398" s="133"/>
      <c r="Z398" s="133"/>
    </row>
    <row r="399" spans="1:34" s="155" customFormat="1" ht="24.9" customHeight="1" x14ac:dyDescent="0.25">
      <c r="A399" s="237">
        <f t="shared" ref="A399:A422" si="92">+B399</f>
        <v>44739</v>
      </c>
      <c r="B399" s="238">
        <v>44739</v>
      </c>
      <c r="C399" s="235" t="s">
        <v>386</v>
      </c>
      <c r="D399" s="124"/>
      <c r="E399" s="125"/>
      <c r="F399" s="131" t="s">
        <v>229</v>
      </c>
      <c r="G399" s="125"/>
      <c r="H399" s="126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215"/>
      <c r="U399" s="125"/>
      <c r="V399" s="140"/>
      <c r="W399" s="134"/>
      <c r="X399" s="134"/>
      <c r="Y399" s="134"/>
      <c r="Z399" s="134"/>
    </row>
    <row r="400" spans="1:34" s="155" customFormat="1" ht="24.9" customHeight="1" x14ac:dyDescent="0.25">
      <c r="A400" s="237">
        <f t="shared" si="92"/>
        <v>44740</v>
      </c>
      <c r="B400" s="238">
        <v>44740</v>
      </c>
      <c r="C400" s="235" t="s">
        <v>386</v>
      </c>
      <c r="D400" s="124"/>
      <c r="E400" s="125"/>
      <c r="F400" s="131" t="s">
        <v>229</v>
      </c>
      <c r="G400" s="125"/>
      <c r="H400" s="126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215"/>
      <c r="U400" s="125"/>
      <c r="V400" s="140"/>
      <c r="W400" s="134"/>
      <c r="X400" s="134"/>
      <c r="Y400" s="134"/>
      <c r="Z400" s="134"/>
    </row>
    <row r="401" spans="1:26" s="155" customFormat="1" ht="24.9" customHeight="1" x14ac:dyDescent="0.25">
      <c r="A401" s="237">
        <f t="shared" si="92"/>
        <v>44741</v>
      </c>
      <c r="B401" s="238">
        <v>44741</v>
      </c>
      <c r="C401" s="235" t="s">
        <v>386</v>
      </c>
      <c r="D401" s="124"/>
      <c r="E401" s="125"/>
      <c r="F401" s="131" t="s">
        <v>229</v>
      </c>
      <c r="G401" s="125"/>
      <c r="H401" s="126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215"/>
      <c r="U401" s="125"/>
      <c r="V401" s="140"/>
      <c r="W401" s="134"/>
      <c r="X401" s="134"/>
      <c r="Y401" s="134"/>
      <c r="Z401" s="134"/>
    </row>
    <row r="402" spans="1:26" s="155" customFormat="1" ht="24.9" customHeight="1" x14ac:dyDescent="0.25">
      <c r="A402" s="266">
        <f t="shared" si="92"/>
        <v>44742</v>
      </c>
      <c r="B402" s="267">
        <v>44742</v>
      </c>
      <c r="C402" s="268" t="s">
        <v>384</v>
      </c>
      <c r="D402" s="269"/>
      <c r="E402" s="125"/>
      <c r="F402" s="124"/>
      <c r="G402" s="125"/>
      <c r="H402" s="126"/>
      <c r="I402" s="270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40"/>
      <c r="W402" s="134"/>
      <c r="X402" s="134"/>
      <c r="Y402" s="134"/>
      <c r="Z402" s="134"/>
    </row>
    <row r="403" spans="1:26" s="155" customFormat="1" ht="24.9" customHeight="1" x14ac:dyDescent="0.25">
      <c r="A403" s="237">
        <f t="shared" si="92"/>
        <v>44743</v>
      </c>
      <c r="B403" s="238">
        <f t="shared" ref="B403:B422" si="93">+B402+DAY(1)</f>
        <v>44743</v>
      </c>
      <c r="C403" s="235" t="s">
        <v>386</v>
      </c>
      <c r="D403" s="124"/>
      <c r="E403" s="125"/>
      <c r="F403" s="131" t="s">
        <v>229</v>
      </c>
      <c r="G403" s="125"/>
      <c r="H403" s="126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215"/>
      <c r="U403" s="125"/>
      <c r="V403" s="140"/>
      <c r="W403" s="134"/>
      <c r="X403" s="134"/>
      <c r="Y403" s="134"/>
      <c r="Z403" s="134"/>
    </row>
    <row r="404" spans="1:26" s="155" customFormat="1" ht="24.9" customHeight="1" x14ac:dyDescent="0.25">
      <c r="A404" s="237">
        <f t="shared" si="92"/>
        <v>44744</v>
      </c>
      <c r="B404" s="238">
        <f t="shared" si="93"/>
        <v>44744</v>
      </c>
      <c r="C404" s="235" t="s">
        <v>386</v>
      </c>
      <c r="D404" s="124"/>
      <c r="E404" s="125"/>
      <c r="F404" s="131" t="s">
        <v>229</v>
      </c>
      <c r="G404" s="125"/>
      <c r="H404" s="126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215"/>
      <c r="U404" s="125"/>
      <c r="V404" s="140"/>
      <c r="W404" s="134"/>
      <c r="X404" s="134"/>
      <c r="Y404" s="134"/>
      <c r="Z404" s="134"/>
    </row>
    <row r="405" spans="1:26" s="155" customFormat="1" ht="24.9" customHeight="1" x14ac:dyDescent="0.25">
      <c r="A405" s="171">
        <f t="shared" si="92"/>
        <v>44745</v>
      </c>
      <c r="B405" s="172">
        <f t="shared" si="93"/>
        <v>44745</v>
      </c>
      <c r="C405" s="168"/>
      <c r="D405" s="124"/>
      <c r="E405" s="125"/>
      <c r="F405" s="124"/>
      <c r="G405" s="125"/>
      <c r="H405" s="126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40"/>
      <c r="W405" s="134"/>
      <c r="X405" s="134"/>
      <c r="Y405" s="134"/>
      <c r="Z405" s="134"/>
    </row>
    <row r="406" spans="1:26" s="155" customFormat="1" ht="24.9" customHeight="1" x14ac:dyDescent="0.25">
      <c r="A406" s="237">
        <f t="shared" si="92"/>
        <v>44746</v>
      </c>
      <c r="B406" s="238">
        <f t="shared" si="93"/>
        <v>44746</v>
      </c>
      <c r="C406" s="168"/>
      <c r="D406" s="124"/>
      <c r="E406" s="125"/>
      <c r="F406" s="124"/>
      <c r="G406" s="125"/>
      <c r="H406" s="126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40"/>
      <c r="W406" s="134"/>
      <c r="X406" s="134"/>
      <c r="Y406" s="134"/>
      <c r="Z406" s="134"/>
    </row>
    <row r="407" spans="1:26" s="155" customFormat="1" ht="24.9" customHeight="1" x14ac:dyDescent="0.25">
      <c r="A407" s="237">
        <f t="shared" si="92"/>
        <v>44747</v>
      </c>
      <c r="B407" s="238">
        <f t="shared" si="93"/>
        <v>44747</v>
      </c>
      <c r="C407" s="168"/>
      <c r="D407" s="124"/>
      <c r="E407" s="125"/>
      <c r="F407" s="124"/>
      <c r="G407" s="125"/>
      <c r="H407" s="126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40"/>
      <c r="W407" s="134"/>
      <c r="X407" s="134"/>
      <c r="Y407" s="134"/>
      <c r="Z407" s="134"/>
    </row>
    <row r="408" spans="1:26" s="155" customFormat="1" ht="24.9" customHeight="1" x14ac:dyDescent="0.25">
      <c r="A408" s="237">
        <f t="shared" si="92"/>
        <v>44748</v>
      </c>
      <c r="B408" s="238">
        <f t="shared" si="93"/>
        <v>44748</v>
      </c>
      <c r="C408" s="168"/>
      <c r="D408" s="124"/>
      <c r="E408" s="125"/>
      <c r="F408" s="124"/>
      <c r="G408" s="125"/>
      <c r="H408" s="126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40"/>
      <c r="W408" s="134"/>
      <c r="X408" s="134"/>
      <c r="Y408" s="134"/>
      <c r="Z408" s="134"/>
    </row>
    <row r="409" spans="1:26" s="155" customFormat="1" ht="24.9" customHeight="1" x14ac:dyDescent="0.25">
      <c r="A409" s="237">
        <f t="shared" si="92"/>
        <v>44749</v>
      </c>
      <c r="B409" s="238">
        <f t="shared" si="93"/>
        <v>44749</v>
      </c>
      <c r="C409" s="168"/>
      <c r="D409" s="124"/>
      <c r="E409" s="125"/>
      <c r="F409" s="124"/>
      <c r="G409" s="125"/>
      <c r="H409" s="126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40"/>
      <c r="W409" s="134"/>
      <c r="X409" s="134"/>
      <c r="Y409" s="134"/>
      <c r="Z409" s="134"/>
    </row>
    <row r="410" spans="1:26" s="155" customFormat="1" ht="24.9" customHeight="1" x14ac:dyDescent="0.25">
      <c r="A410" s="237">
        <f t="shared" si="92"/>
        <v>44750</v>
      </c>
      <c r="B410" s="238">
        <f t="shared" si="93"/>
        <v>44750</v>
      </c>
      <c r="C410" s="168"/>
      <c r="D410" s="124"/>
      <c r="E410" s="125"/>
      <c r="F410" s="124"/>
      <c r="G410" s="125"/>
      <c r="H410" s="126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40"/>
      <c r="W410" s="134"/>
      <c r="X410" s="134"/>
      <c r="Y410" s="134"/>
      <c r="Z410" s="134"/>
    </row>
    <row r="411" spans="1:26" s="155" customFormat="1" ht="24.9" customHeight="1" x14ac:dyDescent="0.25">
      <c r="A411" s="237">
        <f t="shared" si="92"/>
        <v>44751</v>
      </c>
      <c r="B411" s="238">
        <f t="shared" si="93"/>
        <v>44751</v>
      </c>
      <c r="C411" s="135" t="s">
        <v>430</v>
      </c>
      <c r="D411" s="135" t="s">
        <v>427</v>
      </c>
      <c r="E411" s="166" t="s">
        <v>66</v>
      </c>
      <c r="F411" s="124" t="s">
        <v>431</v>
      </c>
      <c r="G411" s="125"/>
      <c r="H411" s="126"/>
      <c r="I411" s="125"/>
      <c r="J411" s="125"/>
      <c r="K411" s="125"/>
      <c r="L411" s="125"/>
      <c r="M411" s="125"/>
      <c r="N411" s="125"/>
      <c r="O411" s="125"/>
      <c r="P411" s="125"/>
      <c r="Q411" s="125"/>
      <c r="R411" s="157"/>
      <c r="S411" s="125"/>
      <c r="T411" s="125"/>
      <c r="U411" s="125"/>
      <c r="V411" s="140"/>
      <c r="W411" s="134"/>
      <c r="X411" s="134"/>
      <c r="Y411" s="134"/>
      <c r="Z411" s="134"/>
    </row>
    <row r="412" spans="1:26" s="155" customFormat="1" ht="24.9" customHeight="1" x14ac:dyDescent="0.25">
      <c r="A412" s="171">
        <f t="shared" si="92"/>
        <v>44752</v>
      </c>
      <c r="B412" s="172">
        <f>+B411+DAY(1)</f>
        <v>44752</v>
      </c>
      <c r="C412" s="135" t="s">
        <v>430</v>
      </c>
      <c r="D412" s="135" t="s">
        <v>427</v>
      </c>
      <c r="E412" s="166" t="s">
        <v>67</v>
      </c>
      <c r="F412" s="124" t="s">
        <v>431</v>
      </c>
      <c r="G412" s="125"/>
      <c r="H412" s="126"/>
      <c r="I412" s="125"/>
      <c r="J412" s="125"/>
      <c r="K412" s="125"/>
      <c r="L412" s="125"/>
      <c r="M412" s="125"/>
      <c r="N412" s="125"/>
      <c r="O412" s="125"/>
      <c r="P412" s="125"/>
      <c r="Q412" s="125"/>
      <c r="R412" s="157"/>
      <c r="S412" s="125"/>
      <c r="T412" s="125"/>
      <c r="U412" s="125"/>
      <c r="V412" s="140"/>
      <c r="W412" s="134"/>
      <c r="X412" s="134"/>
      <c r="Y412" s="134"/>
      <c r="Z412" s="134"/>
    </row>
    <row r="413" spans="1:26" s="155" customFormat="1" ht="24.9" customHeight="1" x14ac:dyDescent="0.25">
      <c r="A413" s="237">
        <f t="shared" si="92"/>
        <v>44753</v>
      </c>
      <c r="B413" s="238">
        <f>+B412+DAY(1)</f>
        <v>44753</v>
      </c>
      <c r="C413" s="168"/>
      <c r="D413" s="124"/>
      <c r="E413" s="125"/>
      <c r="F413" s="124"/>
      <c r="G413" s="125"/>
      <c r="H413" s="126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40"/>
      <c r="W413" s="134"/>
      <c r="X413" s="134"/>
      <c r="Y413" s="134"/>
      <c r="Z413" s="134"/>
    </row>
    <row r="414" spans="1:26" s="155" customFormat="1" ht="24.9" customHeight="1" x14ac:dyDescent="0.25">
      <c r="A414" s="237">
        <f t="shared" si="92"/>
        <v>44754</v>
      </c>
      <c r="B414" s="238">
        <f t="shared" si="93"/>
        <v>44754</v>
      </c>
      <c r="C414" s="168"/>
      <c r="D414" s="124"/>
      <c r="E414" s="125"/>
      <c r="F414" s="124"/>
      <c r="G414" s="125"/>
      <c r="H414" s="126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40"/>
      <c r="W414" s="134"/>
      <c r="X414" s="134"/>
      <c r="Y414" s="134"/>
      <c r="Z414" s="134"/>
    </row>
    <row r="415" spans="1:26" s="155" customFormat="1" ht="24.9" customHeight="1" x14ac:dyDescent="0.25">
      <c r="A415" s="237">
        <f t="shared" si="92"/>
        <v>44755</v>
      </c>
      <c r="B415" s="238">
        <f t="shared" si="93"/>
        <v>44755</v>
      </c>
      <c r="C415" s="168"/>
      <c r="D415" s="124"/>
      <c r="E415" s="125"/>
      <c r="F415" s="124"/>
      <c r="G415" s="125"/>
      <c r="H415" s="126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40"/>
      <c r="W415" s="134"/>
      <c r="X415" s="134"/>
      <c r="Y415" s="134"/>
      <c r="Z415" s="134"/>
    </row>
    <row r="416" spans="1:26" s="155" customFormat="1" ht="24.9" customHeight="1" x14ac:dyDescent="0.25">
      <c r="A416" s="237">
        <f t="shared" si="92"/>
        <v>44756</v>
      </c>
      <c r="B416" s="238">
        <f t="shared" si="93"/>
        <v>44756</v>
      </c>
      <c r="C416" s="168"/>
      <c r="D416" s="124"/>
      <c r="E416" s="125"/>
      <c r="F416" s="124"/>
      <c r="G416" s="125"/>
      <c r="H416" s="126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40"/>
      <c r="W416" s="134"/>
      <c r="X416" s="134"/>
      <c r="Y416" s="134"/>
      <c r="Z416" s="134"/>
    </row>
    <row r="417" spans="1:26" s="155" customFormat="1" ht="24.9" customHeight="1" x14ac:dyDescent="0.25">
      <c r="A417" s="237">
        <f t="shared" si="92"/>
        <v>44757</v>
      </c>
      <c r="B417" s="238">
        <f t="shared" si="93"/>
        <v>44757</v>
      </c>
      <c r="C417" s="168"/>
      <c r="D417" s="124"/>
      <c r="E417" s="125"/>
      <c r="F417" s="124"/>
      <c r="G417" s="125"/>
      <c r="H417" s="126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40"/>
      <c r="W417" s="134"/>
      <c r="X417" s="134"/>
      <c r="Y417" s="134"/>
      <c r="Z417" s="134"/>
    </row>
    <row r="418" spans="1:26" s="155" customFormat="1" ht="24.9" customHeight="1" x14ac:dyDescent="0.25">
      <c r="A418" s="237">
        <f t="shared" si="92"/>
        <v>44758</v>
      </c>
      <c r="B418" s="238">
        <f t="shared" si="93"/>
        <v>44758</v>
      </c>
      <c r="C418" s="135" t="s">
        <v>128</v>
      </c>
      <c r="D418" s="124"/>
      <c r="E418" s="125" t="s">
        <v>61</v>
      </c>
      <c r="F418" s="124" t="s">
        <v>387</v>
      </c>
      <c r="G418" s="125"/>
      <c r="H418" s="126"/>
      <c r="I418" s="125"/>
      <c r="J418" s="152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40"/>
      <c r="W418" s="134"/>
      <c r="X418" s="134"/>
      <c r="Y418" s="134"/>
      <c r="Z418" s="134"/>
    </row>
    <row r="419" spans="1:26" s="155" customFormat="1" ht="24.9" customHeight="1" x14ac:dyDescent="0.25">
      <c r="A419" s="171">
        <f t="shared" si="92"/>
        <v>44759</v>
      </c>
      <c r="B419" s="172">
        <f t="shared" si="93"/>
        <v>44759</v>
      </c>
      <c r="C419" s="135" t="s">
        <v>128</v>
      </c>
      <c r="D419" s="124"/>
      <c r="E419" s="125" t="s">
        <v>62</v>
      </c>
      <c r="F419" s="124" t="s">
        <v>387</v>
      </c>
      <c r="G419" s="125"/>
      <c r="H419" s="126"/>
      <c r="I419" s="125"/>
      <c r="J419" s="152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40"/>
      <c r="W419" s="134"/>
      <c r="X419" s="134"/>
      <c r="Y419" s="134"/>
      <c r="Z419" s="134"/>
    </row>
    <row r="420" spans="1:26" s="155" customFormat="1" ht="24.9" customHeight="1" x14ac:dyDescent="0.25">
      <c r="A420" s="237">
        <f t="shared" si="92"/>
        <v>44760</v>
      </c>
      <c r="B420" s="238">
        <f t="shared" si="93"/>
        <v>44760</v>
      </c>
      <c r="C420" s="168"/>
      <c r="D420" s="124"/>
      <c r="E420" s="125"/>
      <c r="F420" s="124"/>
      <c r="G420" s="125"/>
      <c r="H420" s="126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40"/>
      <c r="W420" s="134"/>
      <c r="X420" s="134"/>
      <c r="Y420" s="134"/>
      <c r="Z420" s="134"/>
    </row>
    <row r="421" spans="1:26" s="155" customFormat="1" ht="24.9" customHeight="1" x14ac:dyDescent="0.25">
      <c r="A421" s="237">
        <f t="shared" si="92"/>
        <v>44761</v>
      </c>
      <c r="B421" s="238">
        <f t="shared" si="93"/>
        <v>44761</v>
      </c>
      <c r="C421" s="168"/>
      <c r="D421" s="124"/>
      <c r="E421" s="125"/>
      <c r="F421" s="124"/>
      <c r="G421" s="125"/>
      <c r="H421" s="126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40"/>
      <c r="W421" s="134"/>
      <c r="X421" s="134"/>
      <c r="Y421" s="134"/>
      <c r="Z421" s="134"/>
    </row>
    <row r="422" spans="1:26" s="155" customFormat="1" ht="24.9" customHeight="1" x14ac:dyDescent="0.25">
      <c r="A422" s="237">
        <f t="shared" si="92"/>
        <v>44762</v>
      </c>
      <c r="B422" s="238">
        <f t="shared" si="93"/>
        <v>44762</v>
      </c>
      <c r="C422" s="168"/>
      <c r="D422" s="124"/>
      <c r="E422" s="125"/>
      <c r="F422" s="124"/>
      <c r="G422" s="125"/>
      <c r="H422" s="126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40"/>
      <c r="W422" s="134"/>
      <c r="X422" s="134"/>
      <c r="Y422" s="134"/>
      <c r="Z422" s="134"/>
    </row>
    <row r="423" spans="1:26" s="186" customFormat="1" ht="24.9" customHeight="1" x14ac:dyDescent="0.25">
      <c r="A423" s="239"/>
      <c r="B423" s="240"/>
      <c r="C423" s="198"/>
      <c r="D423" s="183"/>
      <c r="E423" s="184"/>
      <c r="F423" s="183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5"/>
      <c r="W423" s="134"/>
      <c r="X423" s="134"/>
      <c r="Y423" s="134"/>
      <c r="Z423" s="187"/>
    </row>
    <row r="424" spans="1:26" s="186" customFormat="1" ht="24.9" customHeight="1" x14ac:dyDescent="0.25">
      <c r="A424" s="199"/>
      <c r="B424" s="200"/>
      <c r="C424" s="201"/>
      <c r="D424" s="188"/>
      <c r="E424" s="189"/>
      <c r="F424" s="188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90"/>
      <c r="W424" s="134"/>
      <c r="X424" s="129"/>
      <c r="Y424" s="134"/>
      <c r="Z424" s="187"/>
    </row>
    <row r="425" spans="1:26" s="186" customFormat="1" ht="24.9" customHeight="1" x14ac:dyDescent="0.25">
      <c r="A425" s="202"/>
      <c r="B425" s="203"/>
      <c r="C425" s="204"/>
      <c r="D425" s="188"/>
      <c r="E425" s="189"/>
      <c r="F425" s="188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90"/>
      <c r="W425" s="134"/>
      <c r="X425" s="129"/>
      <c r="Y425" s="134"/>
      <c r="Z425" s="187"/>
    </row>
    <row r="426" spans="1:26" s="186" customFormat="1" ht="24.9" customHeight="1" x14ac:dyDescent="0.25">
      <c r="A426" s="197"/>
      <c r="B426" s="205"/>
      <c r="C426" s="206"/>
      <c r="D426" s="188"/>
      <c r="E426" s="189"/>
      <c r="F426" s="188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90"/>
      <c r="W426" s="134"/>
      <c r="X426" s="129"/>
      <c r="Y426" s="134"/>
      <c r="Z426" s="187"/>
    </row>
    <row r="427" spans="1:26" s="186" customFormat="1" ht="24.9" customHeight="1" x14ac:dyDescent="0.25">
      <c r="A427" s="199"/>
      <c r="B427" s="207"/>
      <c r="C427" s="208"/>
      <c r="D427" s="191"/>
      <c r="E427" s="192"/>
      <c r="F427" s="191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3"/>
      <c r="W427" s="134"/>
      <c r="X427" s="129"/>
      <c r="Y427" s="134"/>
      <c r="Z427" s="187"/>
    </row>
    <row r="428" spans="1:26" s="186" customFormat="1" x14ac:dyDescent="0.25">
      <c r="A428" s="202"/>
      <c r="B428" s="209"/>
      <c r="C428" s="204"/>
      <c r="D428" s="188"/>
      <c r="E428" s="189"/>
      <c r="F428" s="188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W428" s="194"/>
      <c r="X428" s="194"/>
      <c r="Y428" s="194"/>
      <c r="Z428" s="187"/>
    </row>
    <row r="429" spans="1:26" s="186" customFormat="1" x14ac:dyDescent="0.25">
      <c r="A429" s="197"/>
      <c r="B429" s="210"/>
      <c r="C429" s="206"/>
      <c r="D429" s="188"/>
      <c r="E429" s="189"/>
      <c r="F429" s="188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W429" s="194"/>
      <c r="X429" s="194"/>
      <c r="Y429" s="194"/>
      <c r="Z429" s="187"/>
    </row>
    <row r="430" spans="1:26" s="186" customFormat="1" x14ac:dyDescent="0.25">
      <c r="A430" s="199"/>
      <c r="B430" s="295"/>
      <c r="C430" s="296" t="s">
        <v>292</v>
      </c>
      <c r="D430" s="297"/>
      <c r="E430" s="298"/>
      <c r="F430" s="297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W430" s="194"/>
      <c r="X430" s="194"/>
      <c r="Y430" s="194"/>
      <c r="Z430" s="187"/>
    </row>
    <row r="431" spans="1:26" s="186" customFormat="1" x14ac:dyDescent="0.25">
      <c r="A431" s="202"/>
      <c r="B431" s="295"/>
      <c r="C431" s="299">
        <v>44386</v>
      </c>
      <c r="D431" s="297"/>
      <c r="E431" s="298"/>
      <c r="F431" s="297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W431" s="194"/>
      <c r="X431" s="194"/>
      <c r="Y431" s="194"/>
      <c r="Z431" s="187"/>
    </row>
    <row r="432" spans="1:26" x14ac:dyDescent="0.6">
      <c r="A432" s="220"/>
      <c r="B432" s="305"/>
      <c r="C432" s="300" t="s">
        <v>294</v>
      </c>
      <c r="D432" s="297"/>
      <c r="E432" s="298"/>
      <c r="F432" s="297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301"/>
      <c r="W432" s="119"/>
      <c r="X432" s="119"/>
      <c r="Y432" s="119"/>
    </row>
    <row r="433" spans="1:25" x14ac:dyDescent="0.6">
      <c r="A433" s="199"/>
      <c r="B433" s="302"/>
      <c r="C433" s="300" t="s">
        <v>293</v>
      </c>
      <c r="D433" s="297"/>
      <c r="E433" s="298"/>
      <c r="F433" s="297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301"/>
      <c r="W433" s="119"/>
      <c r="X433" s="119"/>
      <c r="Y433" s="119"/>
    </row>
    <row r="434" spans="1:25" x14ac:dyDescent="0.6">
      <c r="A434" s="202"/>
      <c r="B434" s="302"/>
      <c r="C434" s="299">
        <v>44390</v>
      </c>
      <c r="D434" s="297"/>
      <c r="E434" s="298"/>
      <c r="F434" s="297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301"/>
      <c r="W434" s="119"/>
      <c r="X434" s="119"/>
      <c r="Y434" s="119"/>
    </row>
    <row r="435" spans="1:25" x14ac:dyDescent="0.6">
      <c r="A435" s="199"/>
      <c r="B435" s="302"/>
      <c r="C435" s="300" t="s">
        <v>315</v>
      </c>
      <c r="D435" s="297"/>
      <c r="E435" s="298"/>
      <c r="F435" s="297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301"/>
      <c r="W435" s="119"/>
      <c r="X435" s="119"/>
      <c r="Y435" s="119"/>
    </row>
    <row r="436" spans="1:25" x14ac:dyDescent="0.6">
      <c r="A436" s="199"/>
      <c r="B436" s="302"/>
      <c r="C436" s="297" t="s">
        <v>316</v>
      </c>
      <c r="D436" s="297"/>
      <c r="E436" s="298"/>
      <c r="F436" s="297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301"/>
    </row>
    <row r="437" spans="1:25" x14ac:dyDescent="0.6">
      <c r="A437" s="199"/>
      <c r="B437" s="302"/>
      <c r="C437" s="297" t="s">
        <v>317</v>
      </c>
      <c r="D437" s="297"/>
      <c r="E437" s="298"/>
      <c r="F437" s="297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301"/>
    </row>
    <row r="438" spans="1:25" x14ac:dyDescent="0.6">
      <c r="A438" s="199"/>
      <c r="B438" s="302"/>
      <c r="C438" s="299">
        <v>44392</v>
      </c>
      <c r="D438" s="297"/>
      <c r="E438" s="298"/>
      <c r="F438" s="297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301"/>
    </row>
    <row r="439" spans="1:25" x14ac:dyDescent="0.6">
      <c r="A439" s="199"/>
      <c r="B439" s="302"/>
      <c r="C439" s="297" t="s">
        <v>319</v>
      </c>
      <c r="D439" s="297"/>
      <c r="E439" s="298"/>
      <c r="F439" s="297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301"/>
    </row>
    <row r="440" spans="1:25" x14ac:dyDescent="0.6">
      <c r="A440" s="199"/>
      <c r="B440" s="302"/>
      <c r="C440" s="299">
        <v>44396</v>
      </c>
      <c r="D440" s="297"/>
      <c r="E440" s="298"/>
      <c r="F440" s="297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301"/>
    </row>
    <row r="441" spans="1:25" x14ac:dyDescent="0.6">
      <c r="A441" s="199"/>
      <c r="B441" s="302"/>
      <c r="C441" s="297" t="s">
        <v>320</v>
      </c>
      <c r="D441" s="297"/>
      <c r="E441" s="298"/>
      <c r="F441" s="297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301"/>
    </row>
    <row r="442" spans="1:25" x14ac:dyDescent="0.6">
      <c r="A442" s="199"/>
      <c r="B442" s="302"/>
      <c r="C442" s="299">
        <v>44397</v>
      </c>
      <c r="D442" s="297"/>
      <c r="E442" s="298"/>
      <c r="F442" s="297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301"/>
    </row>
    <row r="443" spans="1:25" x14ac:dyDescent="0.6">
      <c r="A443" s="199"/>
      <c r="B443" s="302"/>
      <c r="C443" s="297" t="s">
        <v>330</v>
      </c>
      <c r="D443" s="297"/>
      <c r="E443" s="298"/>
      <c r="F443" s="297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301"/>
    </row>
    <row r="444" spans="1:25" x14ac:dyDescent="0.6">
      <c r="A444" s="199"/>
      <c r="B444" s="302"/>
      <c r="C444" s="297" t="s">
        <v>328</v>
      </c>
      <c r="D444" s="297"/>
      <c r="E444" s="298"/>
      <c r="F444" s="297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301"/>
    </row>
    <row r="445" spans="1:25" x14ac:dyDescent="0.6">
      <c r="A445" s="199"/>
      <c r="B445" s="302"/>
      <c r="C445" s="297" t="s">
        <v>329</v>
      </c>
      <c r="D445" s="297"/>
      <c r="E445" s="298"/>
      <c r="F445" s="297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301"/>
    </row>
    <row r="446" spans="1:25" x14ac:dyDescent="0.6">
      <c r="A446" s="199"/>
      <c r="B446" s="302"/>
      <c r="C446" s="299">
        <v>44409</v>
      </c>
      <c r="D446" s="297"/>
      <c r="E446" s="298"/>
      <c r="F446" s="297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301"/>
    </row>
    <row r="447" spans="1:25" x14ac:dyDescent="0.6">
      <c r="A447" s="199"/>
      <c r="B447" s="302"/>
      <c r="C447" s="297" t="s">
        <v>347</v>
      </c>
      <c r="D447" s="297"/>
      <c r="E447" s="298"/>
      <c r="F447" s="297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301"/>
    </row>
    <row r="448" spans="1:25" x14ac:dyDescent="0.6">
      <c r="A448" s="199"/>
      <c r="B448" s="302"/>
      <c r="C448" s="299">
        <v>44440</v>
      </c>
      <c r="D448" s="297"/>
      <c r="E448" s="298"/>
      <c r="F448" s="297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301"/>
    </row>
    <row r="449" spans="1:21" x14ac:dyDescent="0.6">
      <c r="A449" s="199"/>
      <c r="B449" s="302"/>
      <c r="C449" s="297" t="s">
        <v>348</v>
      </c>
      <c r="D449" s="297"/>
      <c r="E449" s="298"/>
      <c r="F449" s="297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301"/>
    </row>
    <row r="450" spans="1:21" x14ac:dyDescent="0.6">
      <c r="A450" s="199"/>
      <c r="B450" s="302"/>
      <c r="C450" s="297" t="s">
        <v>349</v>
      </c>
      <c r="D450" s="297"/>
      <c r="E450" s="298"/>
      <c r="F450" s="297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301"/>
    </row>
    <row r="451" spans="1:21" x14ac:dyDescent="0.6">
      <c r="A451" s="199"/>
      <c r="B451" s="302"/>
      <c r="C451" s="297" t="s">
        <v>350</v>
      </c>
      <c r="D451" s="297"/>
      <c r="E451" s="298"/>
      <c r="F451" s="297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301"/>
    </row>
    <row r="452" spans="1:21" x14ac:dyDescent="0.6">
      <c r="A452" s="199"/>
      <c r="B452" s="302"/>
      <c r="C452" s="299">
        <v>44510</v>
      </c>
      <c r="D452" s="297"/>
      <c r="E452" s="298"/>
      <c r="F452" s="297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301"/>
    </row>
    <row r="453" spans="1:21" x14ac:dyDescent="0.6">
      <c r="A453" s="199"/>
      <c r="B453" s="302"/>
      <c r="C453" s="297" t="s">
        <v>353</v>
      </c>
      <c r="D453" s="297"/>
      <c r="E453" s="298"/>
      <c r="F453" s="297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301"/>
    </row>
    <row r="454" spans="1:21" x14ac:dyDescent="0.6">
      <c r="A454" s="199"/>
      <c r="B454" s="302"/>
      <c r="C454" s="297" t="s">
        <v>352</v>
      </c>
      <c r="D454" s="297"/>
      <c r="E454" s="298"/>
      <c r="F454" s="297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301"/>
    </row>
    <row r="455" spans="1:21" x14ac:dyDescent="0.6">
      <c r="A455" s="199"/>
      <c r="B455" s="302"/>
      <c r="C455" s="297" t="s">
        <v>351</v>
      </c>
      <c r="D455" s="297"/>
      <c r="E455" s="298"/>
      <c r="F455" s="297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301"/>
    </row>
    <row r="456" spans="1:21" x14ac:dyDescent="0.6">
      <c r="A456" s="199"/>
      <c r="B456" s="302"/>
      <c r="C456" s="297" t="s">
        <v>354</v>
      </c>
      <c r="D456" s="297"/>
      <c r="E456" s="298"/>
      <c r="F456" s="297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301"/>
    </row>
    <row r="457" spans="1:21" x14ac:dyDescent="0.6">
      <c r="A457" s="199"/>
      <c r="B457" s="302"/>
      <c r="C457" s="297" t="s">
        <v>355</v>
      </c>
      <c r="D457" s="297"/>
      <c r="E457" s="298"/>
      <c r="F457" s="297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301"/>
    </row>
    <row r="458" spans="1:21" x14ac:dyDescent="0.6">
      <c r="A458" s="199"/>
      <c r="B458" s="295"/>
      <c r="C458" s="297" t="s">
        <v>356</v>
      </c>
      <c r="D458" s="297"/>
      <c r="E458" s="298"/>
      <c r="F458" s="297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301"/>
    </row>
    <row r="459" spans="1:21" x14ac:dyDescent="0.6">
      <c r="A459" s="199"/>
      <c r="B459" s="295"/>
      <c r="C459" s="297" t="s">
        <v>357</v>
      </c>
      <c r="D459" s="297"/>
      <c r="E459" s="298"/>
      <c r="F459" s="297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301"/>
    </row>
    <row r="460" spans="1:21" x14ac:dyDescent="0.6">
      <c r="A460" s="199"/>
      <c r="B460" s="295"/>
      <c r="C460" s="297" t="s">
        <v>358</v>
      </c>
      <c r="D460" s="297"/>
      <c r="E460" s="298"/>
      <c r="F460" s="297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301"/>
    </row>
    <row r="461" spans="1:21" x14ac:dyDescent="0.6">
      <c r="A461" s="211"/>
      <c r="B461" s="303"/>
      <c r="C461" s="299">
        <v>44541</v>
      </c>
      <c r="D461" s="304"/>
      <c r="E461" s="301"/>
      <c r="F461" s="304"/>
      <c r="G461" s="301"/>
      <c r="H461" s="301"/>
      <c r="I461" s="301"/>
      <c r="J461" s="301"/>
      <c r="K461" s="301"/>
      <c r="L461" s="301"/>
      <c r="M461" s="301"/>
      <c r="N461" s="301"/>
      <c r="O461" s="301"/>
      <c r="P461" s="301"/>
      <c r="Q461" s="301"/>
      <c r="R461" s="301"/>
      <c r="S461" s="301"/>
      <c r="T461" s="301"/>
      <c r="U461" s="301"/>
    </row>
    <row r="462" spans="1:21" x14ac:dyDescent="0.6">
      <c r="A462" s="211"/>
      <c r="B462" s="303"/>
      <c r="C462" s="304" t="s">
        <v>390</v>
      </c>
      <c r="D462" s="304"/>
      <c r="E462" s="301"/>
      <c r="F462" s="304"/>
      <c r="G462" s="301"/>
      <c r="H462" s="301"/>
      <c r="I462" s="301"/>
      <c r="J462" s="301"/>
      <c r="K462" s="301"/>
      <c r="L462" s="301"/>
      <c r="M462" s="301"/>
      <c r="N462" s="301"/>
      <c r="O462" s="301"/>
      <c r="P462" s="301"/>
      <c r="Q462" s="301"/>
      <c r="R462" s="301"/>
      <c r="S462" s="301"/>
      <c r="T462" s="301"/>
      <c r="U462" s="301"/>
    </row>
    <row r="463" spans="1:21" x14ac:dyDescent="0.6">
      <c r="A463" s="211"/>
      <c r="B463" s="303"/>
      <c r="C463" s="304" t="s">
        <v>391</v>
      </c>
      <c r="D463" s="304"/>
      <c r="E463" s="301"/>
      <c r="F463" s="304"/>
      <c r="G463" s="301"/>
      <c r="H463" s="301"/>
      <c r="I463" s="301"/>
      <c r="J463" s="301"/>
      <c r="K463" s="301"/>
      <c r="L463" s="301"/>
      <c r="M463" s="301"/>
      <c r="N463" s="301"/>
      <c r="O463" s="301"/>
      <c r="P463" s="301"/>
      <c r="Q463" s="301"/>
      <c r="R463" s="301"/>
      <c r="S463" s="301"/>
      <c r="T463" s="301"/>
      <c r="U463" s="301"/>
    </row>
    <row r="464" spans="1:21" x14ac:dyDescent="0.6">
      <c r="A464" s="211"/>
      <c r="B464" s="303"/>
      <c r="C464" s="304"/>
      <c r="D464" s="304"/>
      <c r="E464" s="301"/>
      <c r="F464" s="304"/>
      <c r="G464" s="301"/>
      <c r="H464" s="301"/>
      <c r="I464" s="301"/>
      <c r="J464" s="301"/>
      <c r="K464" s="301"/>
      <c r="L464" s="301"/>
      <c r="M464" s="301"/>
      <c r="N464" s="301"/>
      <c r="O464" s="301"/>
      <c r="P464" s="301"/>
      <c r="Q464" s="301"/>
      <c r="R464" s="301"/>
      <c r="S464" s="301"/>
      <c r="T464" s="301"/>
      <c r="U464" s="301"/>
    </row>
    <row r="465" spans="1:21" x14ac:dyDescent="0.6">
      <c r="A465" s="211"/>
      <c r="B465" s="303"/>
      <c r="C465" s="304"/>
      <c r="D465" s="304"/>
      <c r="E465" s="301"/>
      <c r="F465" s="304"/>
      <c r="G465" s="301"/>
      <c r="H465" s="301"/>
      <c r="I465" s="301"/>
      <c r="J465" s="301"/>
      <c r="K465" s="301"/>
      <c r="L465" s="301"/>
      <c r="M465" s="301"/>
      <c r="N465" s="301"/>
      <c r="O465" s="301"/>
      <c r="P465" s="301"/>
      <c r="Q465" s="301"/>
      <c r="R465" s="301"/>
      <c r="S465" s="301"/>
      <c r="T465" s="301"/>
      <c r="U465" s="301"/>
    </row>
    <row r="466" spans="1:21" x14ac:dyDescent="0.6">
      <c r="A466" s="211"/>
      <c r="B466" s="303"/>
      <c r="C466" s="299"/>
      <c r="D466" s="304"/>
      <c r="E466" s="301"/>
      <c r="F466" s="304"/>
      <c r="G466" s="301"/>
      <c r="H466" s="301"/>
      <c r="I466" s="301"/>
      <c r="J466" s="301"/>
      <c r="K466" s="301"/>
      <c r="L466" s="301"/>
      <c r="M466" s="301"/>
      <c r="N466" s="301"/>
      <c r="O466" s="301"/>
      <c r="P466" s="301"/>
      <c r="Q466" s="301"/>
      <c r="R466" s="301"/>
      <c r="S466" s="301"/>
      <c r="T466" s="301"/>
      <c r="U466" s="301"/>
    </row>
    <row r="467" spans="1:21" x14ac:dyDescent="0.6">
      <c r="A467" s="211"/>
      <c r="B467" s="302"/>
      <c r="C467" s="297"/>
      <c r="D467" s="304"/>
      <c r="E467" s="301"/>
      <c r="F467" s="304"/>
      <c r="G467" s="301"/>
      <c r="H467" s="301"/>
      <c r="I467" s="301"/>
      <c r="J467" s="301"/>
      <c r="K467" s="301"/>
      <c r="L467" s="301"/>
      <c r="M467" s="301"/>
      <c r="N467" s="301"/>
      <c r="O467" s="301"/>
      <c r="P467" s="301"/>
      <c r="Q467" s="301"/>
      <c r="R467" s="301"/>
      <c r="S467" s="301"/>
      <c r="T467" s="301"/>
      <c r="U467" s="301"/>
    </row>
    <row r="468" spans="1:21" x14ac:dyDescent="0.6">
      <c r="A468" s="211"/>
      <c r="B468" s="302"/>
      <c r="C468" s="297"/>
      <c r="D468" s="304"/>
      <c r="E468" s="301"/>
      <c r="F468" s="304"/>
      <c r="G468" s="301"/>
      <c r="H468" s="301"/>
      <c r="I468" s="301"/>
      <c r="J468" s="301"/>
      <c r="K468" s="301"/>
      <c r="L468" s="301"/>
      <c r="M468" s="301"/>
      <c r="N468" s="301"/>
      <c r="O468" s="301"/>
      <c r="P468" s="301"/>
      <c r="Q468" s="301"/>
      <c r="R468" s="301"/>
      <c r="S468" s="301"/>
      <c r="T468" s="301"/>
      <c r="U468" s="301"/>
    </row>
    <row r="469" spans="1:21" x14ac:dyDescent="0.6">
      <c r="A469" s="211"/>
      <c r="B469" s="303"/>
      <c r="C469" s="304"/>
      <c r="D469" s="304"/>
      <c r="E469" s="301"/>
      <c r="F469" s="304"/>
      <c r="G469" s="301"/>
      <c r="H469" s="301"/>
      <c r="I469" s="301"/>
      <c r="J469" s="301"/>
      <c r="K469" s="301"/>
      <c r="L469" s="301"/>
      <c r="M469" s="301"/>
      <c r="N469" s="301"/>
      <c r="O469" s="301"/>
      <c r="P469" s="301"/>
      <c r="Q469" s="301"/>
      <c r="R469" s="301"/>
      <c r="S469" s="301"/>
      <c r="T469" s="301"/>
      <c r="U469" s="301"/>
    </row>
    <row r="470" spans="1:21" x14ac:dyDescent="0.6">
      <c r="A470" s="211"/>
      <c r="B470" s="212"/>
      <c r="C470" s="117"/>
    </row>
    <row r="471" spans="1:21" x14ac:dyDescent="0.6">
      <c r="A471" s="211"/>
      <c r="B471" s="212"/>
      <c r="C471" s="117"/>
    </row>
    <row r="472" spans="1:21" x14ac:dyDescent="0.6">
      <c r="A472" s="211"/>
      <c r="B472" s="212"/>
      <c r="C472" s="117"/>
    </row>
    <row r="473" spans="1:21" x14ac:dyDescent="0.6">
      <c r="A473" s="211"/>
      <c r="B473" s="212"/>
      <c r="C473" s="117"/>
    </row>
    <row r="474" spans="1:21" x14ac:dyDescent="0.6">
      <c r="A474" s="211"/>
      <c r="B474" s="212"/>
      <c r="C474" s="117"/>
    </row>
    <row r="475" spans="1:21" x14ac:dyDescent="0.6">
      <c r="A475" s="211"/>
      <c r="B475" s="212"/>
      <c r="C475" s="117"/>
    </row>
    <row r="476" spans="1:21" x14ac:dyDescent="0.6">
      <c r="A476" s="211"/>
      <c r="B476" s="212"/>
      <c r="C476" s="117"/>
    </row>
    <row r="477" spans="1:21" x14ac:dyDescent="0.6">
      <c r="A477" s="211"/>
      <c r="B477" s="212"/>
      <c r="C477" s="117"/>
    </row>
    <row r="478" spans="1:21" x14ac:dyDescent="0.6">
      <c r="A478" s="211"/>
      <c r="B478" s="212"/>
      <c r="C478" s="117"/>
    </row>
    <row r="479" spans="1:21" x14ac:dyDescent="0.6">
      <c r="A479" s="211"/>
      <c r="B479" s="212"/>
      <c r="C479" s="117"/>
    </row>
    <row r="480" spans="1:21" x14ac:dyDescent="0.6">
      <c r="A480" s="211"/>
      <c r="B480" s="212"/>
      <c r="C480" s="117"/>
    </row>
    <row r="481" spans="1:3" x14ac:dyDescent="0.6">
      <c r="A481" s="211"/>
      <c r="B481" s="212"/>
      <c r="C481" s="117"/>
    </row>
    <row r="482" spans="1:3" x14ac:dyDescent="0.6">
      <c r="A482" s="211"/>
      <c r="B482" s="212"/>
      <c r="C482" s="117"/>
    </row>
    <row r="483" spans="1:3" x14ac:dyDescent="0.6">
      <c r="A483" s="211"/>
      <c r="B483" s="212"/>
      <c r="C483" s="117"/>
    </row>
    <row r="484" spans="1:3" x14ac:dyDescent="0.6">
      <c r="A484" s="211"/>
      <c r="B484" s="212"/>
      <c r="C484" s="117"/>
    </row>
    <row r="485" spans="1:3" x14ac:dyDescent="0.6">
      <c r="A485" s="211"/>
      <c r="B485" s="212"/>
      <c r="C485" s="117"/>
    </row>
    <row r="486" spans="1:3" x14ac:dyDescent="0.6">
      <c r="A486" s="211"/>
      <c r="B486" s="212"/>
      <c r="C486" s="117"/>
    </row>
    <row r="487" spans="1:3" x14ac:dyDescent="0.6">
      <c r="A487" s="211"/>
      <c r="B487" s="212"/>
      <c r="C487" s="117"/>
    </row>
    <row r="488" spans="1:3" x14ac:dyDescent="0.6">
      <c r="A488" s="211"/>
      <c r="B488" s="212"/>
      <c r="C488" s="117"/>
    </row>
    <row r="489" spans="1:3" x14ac:dyDescent="0.6">
      <c r="A489" s="211"/>
      <c r="B489" s="212"/>
      <c r="C489" s="117"/>
    </row>
    <row r="490" spans="1:3" x14ac:dyDescent="0.6">
      <c r="A490" s="211"/>
      <c r="B490" s="212"/>
      <c r="C490" s="117"/>
    </row>
    <row r="491" spans="1:3" x14ac:dyDescent="0.6">
      <c r="A491" s="211"/>
      <c r="B491" s="212"/>
      <c r="C491" s="117"/>
    </row>
  </sheetData>
  <autoFilter ref="A3:AH422" xr:uid="{00000000-0009-0000-0000-000000000000}"/>
  <mergeCells count="1">
    <mergeCell ref="B1:U1"/>
  </mergeCells>
  <phoneticPr fontId="0" type="noConversion"/>
  <printOptions horizontalCentered="1"/>
  <pageMargins left="0.19685039370078741" right="0.19685039370078741" top="0.39370078740157483" bottom="0.59055118110236227" header="0" footer="0.19685039370078741"/>
  <pageSetup paperSize="9" scale="38" fitToHeight="10" orientation="portrait" errors="blank" r:id="rId1"/>
  <headerFooter>
    <oddFooter>&amp;L&amp;"Consolas,Fett Kursiv"&amp;24&amp;U&amp;KC00000Stand: 11.12.2021&amp;C&amp;"Consolas,Fett"&amp;24&amp;U&amp;KC00000Zur Kenntnis genommen ÖSKB: xx.xx.2021&amp;R&amp;"Consolas,Fett"&amp;24&amp;U&amp;KC00000Seite &amp;P von &amp;N</oddFooter>
  </headerFooter>
  <rowBreaks count="5" manualBreakCount="5">
    <brk id="76" min="1" max="19" man="1"/>
    <brk id="144" min="1" max="19" man="1"/>
    <brk id="279" min="1" max="19" man="1"/>
    <brk id="360" min="1" max="19" man="1"/>
    <brk id="426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21"/>
  <sheetViews>
    <sheetView showGridLines="0" zoomScale="50" zoomScaleNormal="50" zoomScaleSheetLayoutView="50" workbookViewId="0">
      <selection sqref="A1:B1"/>
    </sheetView>
  </sheetViews>
  <sheetFormatPr baseColWidth="10" defaultColWidth="11.453125" defaultRowHeight="30.5" x14ac:dyDescent="0.25"/>
  <cols>
    <col min="1" max="1" width="12.36328125" style="3" customWidth="1"/>
    <col min="2" max="2" width="11.453125" style="6" customWidth="1"/>
    <col min="3" max="3" width="78.36328125" style="2" bestFit="1" customWidth="1"/>
    <col min="4" max="4" width="3.6328125" style="2" customWidth="1"/>
    <col min="5" max="5" width="24.08984375" style="3" customWidth="1"/>
    <col min="6" max="6" width="9.453125" style="4" customWidth="1"/>
    <col min="7" max="7" width="16.6328125" style="5" customWidth="1"/>
    <col min="8" max="12" width="23.54296875" style="6" customWidth="1"/>
    <col min="13" max="13" width="34.08984375" style="7" customWidth="1"/>
    <col min="14" max="14" width="35.54296875" style="7" customWidth="1"/>
    <col min="15" max="15" width="26.90625" style="9" customWidth="1"/>
    <col min="16" max="16" width="17.90625" style="9" customWidth="1"/>
    <col min="17" max="17" width="10.453125" style="10" customWidth="1"/>
    <col min="18" max="18" width="100.6328125" style="6" customWidth="1"/>
    <col min="19" max="19" width="5.6328125" style="6" customWidth="1"/>
    <col min="20" max="20" width="100.6328125" style="6" customWidth="1"/>
    <col min="21" max="21" width="15.36328125" style="20" customWidth="1"/>
    <col min="22" max="22" width="30.6328125" style="12" customWidth="1"/>
    <col min="23" max="23" width="18.6328125" style="6" customWidth="1"/>
    <col min="24" max="24" width="13.36328125" style="13" customWidth="1"/>
    <col min="25" max="16384" width="11.453125" style="6"/>
  </cols>
  <sheetData>
    <row r="1" spans="1:22" ht="39.9" customHeight="1" x14ac:dyDescent="0.25">
      <c r="A1" s="354" t="s">
        <v>0</v>
      </c>
      <c r="B1" s="354"/>
      <c r="C1" s="357" t="s">
        <v>366</v>
      </c>
      <c r="D1" s="357"/>
      <c r="E1" s="357"/>
      <c r="F1" s="357"/>
      <c r="G1" s="357"/>
      <c r="H1" s="357"/>
      <c r="I1" s="357"/>
      <c r="J1" s="357"/>
      <c r="M1" s="358" t="s">
        <v>367</v>
      </c>
      <c r="N1" s="358"/>
      <c r="O1" s="358"/>
      <c r="P1" s="358"/>
      <c r="R1" s="360" t="s">
        <v>368</v>
      </c>
      <c r="S1" s="360"/>
      <c r="U1" s="11"/>
    </row>
    <row r="2" spans="1:22" ht="39.9" customHeight="1" x14ac:dyDescent="0.25">
      <c r="B2" s="14">
        <f t="shared" ref="B2:B7" si="0">+C2</f>
        <v>44447</v>
      </c>
      <c r="C2" s="15">
        <v>44447</v>
      </c>
      <c r="D2" s="21"/>
      <c r="E2" s="16" t="s">
        <v>100</v>
      </c>
      <c r="F2" s="17"/>
      <c r="G2" s="18"/>
      <c r="R2" s="3"/>
      <c r="S2" s="3"/>
    </row>
    <row r="3" spans="1:22" ht="39.9" customHeight="1" x14ac:dyDescent="0.25">
      <c r="B3" s="14">
        <f t="shared" si="0"/>
        <v>44454</v>
      </c>
      <c r="C3" s="15">
        <v>44454</v>
      </c>
      <c r="D3" s="15"/>
      <c r="E3" s="16" t="s">
        <v>97</v>
      </c>
      <c r="F3" s="17"/>
      <c r="G3" s="18"/>
      <c r="L3" s="13"/>
      <c r="M3" s="348">
        <v>44574</v>
      </c>
      <c r="N3" s="359" t="s">
        <v>369</v>
      </c>
      <c r="O3" s="359"/>
      <c r="P3" s="359"/>
      <c r="Q3" s="359"/>
      <c r="R3" s="349">
        <v>44588</v>
      </c>
      <c r="S3" s="3"/>
      <c r="U3" s="11"/>
    </row>
    <row r="4" spans="1:22" ht="39.9" customHeight="1" x14ac:dyDescent="0.25">
      <c r="B4" s="14">
        <f t="shared" si="0"/>
        <v>0</v>
      </c>
      <c r="C4" s="15"/>
      <c r="D4" s="15"/>
      <c r="E4" s="16" t="s">
        <v>370</v>
      </c>
      <c r="F4" s="17"/>
      <c r="G4" s="18"/>
      <c r="M4" s="348">
        <v>44575</v>
      </c>
      <c r="N4" s="359" t="s">
        <v>173</v>
      </c>
      <c r="O4" s="359"/>
      <c r="P4" s="359"/>
      <c r="Q4" s="359"/>
      <c r="R4" s="349">
        <v>44589</v>
      </c>
      <c r="S4" s="3"/>
      <c r="U4" s="11"/>
    </row>
    <row r="5" spans="1:22" ht="39.9" customHeight="1" x14ac:dyDescent="0.25">
      <c r="B5" s="14">
        <f t="shared" si="0"/>
        <v>44475</v>
      </c>
      <c r="C5" s="15">
        <v>44475</v>
      </c>
      <c r="D5" s="15"/>
      <c r="E5" s="16" t="s">
        <v>108</v>
      </c>
      <c r="F5" s="17"/>
      <c r="G5" s="18"/>
      <c r="M5" s="348"/>
      <c r="N5" s="359"/>
      <c r="O5" s="359"/>
      <c r="P5" s="359"/>
      <c r="Q5" s="359"/>
      <c r="R5" s="349"/>
      <c r="S5" s="3"/>
      <c r="U5" s="11"/>
    </row>
    <row r="6" spans="1:22" ht="39.9" customHeight="1" x14ac:dyDescent="0.25">
      <c r="B6" s="14">
        <f t="shared" si="0"/>
        <v>44489</v>
      </c>
      <c r="C6" s="15">
        <v>44489</v>
      </c>
      <c r="E6" s="16" t="s">
        <v>95</v>
      </c>
      <c r="F6" s="17"/>
      <c r="G6" s="18"/>
      <c r="L6" s="13"/>
      <c r="M6" s="348">
        <v>44602</v>
      </c>
      <c r="N6" s="359" t="s">
        <v>371</v>
      </c>
      <c r="O6" s="359"/>
      <c r="P6" s="359"/>
      <c r="Q6" s="359"/>
      <c r="R6" s="349">
        <v>44617</v>
      </c>
      <c r="S6" s="3"/>
      <c r="T6" s="260"/>
    </row>
    <row r="7" spans="1:22" ht="39.9" customHeight="1" x14ac:dyDescent="0.25">
      <c r="B7" s="14">
        <f t="shared" si="0"/>
        <v>44489</v>
      </c>
      <c r="C7" s="15">
        <v>44489</v>
      </c>
      <c r="D7" s="15"/>
      <c r="E7" s="16" t="s">
        <v>99</v>
      </c>
      <c r="F7" s="17"/>
      <c r="G7" s="18"/>
      <c r="J7" s="19"/>
      <c r="L7" s="13"/>
      <c r="M7" s="348"/>
      <c r="N7" s="359"/>
      <c r="O7" s="359"/>
      <c r="P7" s="359"/>
      <c r="Q7" s="359"/>
      <c r="R7" s="349"/>
      <c r="S7" s="3"/>
      <c r="U7" s="11"/>
      <c r="V7" s="94"/>
    </row>
    <row r="8" spans="1:22" ht="39.9" customHeight="1" x14ac:dyDescent="0.25">
      <c r="B8" s="14">
        <f>+C14</f>
        <v>44671</v>
      </c>
      <c r="C8" s="15">
        <v>44573</v>
      </c>
      <c r="D8" s="15"/>
      <c r="E8" s="16" t="s">
        <v>98</v>
      </c>
      <c r="F8" s="17"/>
      <c r="G8" s="18"/>
      <c r="L8" s="13"/>
      <c r="M8" s="348"/>
      <c r="N8" s="359"/>
      <c r="O8" s="359"/>
      <c r="P8" s="359"/>
      <c r="Q8" s="359"/>
      <c r="R8" s="349"/>
      <c r="S8" s="3"/>
      <c r="U8" s="11"/>
      <c r="V8" s="94"/>
    </row>
    <row r="9" spans="1:22" ht="39.9" customHeight="1" x14ac:dyDescent="0.25">
      <c r="B9" s="14">
        <f>+C9</f>
        <v>44601</v>
      </c>
      <c r="C9" s="15">
        <v>44601</v>
      </c>
      <c r="D9" s="15"/>
      <c r="E9" s="16" t="s">
        <v>105</v>
      </c>
      <c r="F9" s="17"/>
      <c r="G9" s="18"/>
      <c r="I9" s="19"/>
      <c r="M9" s="348"/>
      <c r="N9" s="359"/>
      <c r="O9" s="359"/>
      <c r="P9" s="359"/>
      <c r="Q9" s="359"/>
      <c r="R9" s="349"/>
      <c r="S9" s="3"/>
    </row>
    <row r="10" spans="1:22" ht="39.9" customHeight="1" x14ac:dyDescent="0.25">
      <c r="B10" s="14">
        <f>+C16</f>
        <v>44720</v>
      </c>
      <c r="C10" s="15">
        <v>44608</v>
      </c>
      <c r="D10" s="21"/>
      <c r="E10" s="16" t="s">
        <v>101</v>
      </c>
      <c r="F10" s="17"/>
      <c r="G10" s="18"/>
      <c r="H10" s="19"/>
      <c r="M10" s="348">
        <v>44623</v>
      </c>
      <c r="N10" s="359" t="s">
        <v>372</v>
      </c>
      <c r="O10" s="359"/>
      <c r="P10" s="359"/>
      <c r="Q10" s="359"/>
      <c r="R10" s="349">
        <v>44638</v>
      </c>
      <c r="S10" s="3"/>
      <c r="T10" s="260"/>
    </row>
    <row r="11" spans="1:22" ht="39.9" customHeight="1" x14ac:dyDescent="0.25">
      <c r="B11" s="14">
        <f>+C7</f>
        <v>44489</v>
      </c>
      <c r="C11" s="15">
        <v>44629</v>
      </c>
      <c r="D11" s="6"/>
      <c r="E11" s="16" t="s">
        <v>102</v>
      </c>
      <c r="F11" s="17"/>
      <c r="G11" s="18"/>
      <c r="I11" s="19"/>
      <c r="J11" s="19"/>
      <c r="M11" s="348">
        <v>44651</v>
      </c>
      <c r="N11" s="359" t="s">
        <v>373</v>
      </c>
      <c r="O11" s="359"/>
      <c r="P11" s="359"/>
      <c r="Q11" s="359"/>
      <c r="R11" s="349">
        <v>44664</v>
      </c>
      <c r="S11" s="3"/>
      <c r="T11" s="260"/>
    </row>
    <row r="12" spans="1:22" ht="39.9" customHeight="1" x14ac:dyDescent="0.25">
      <c r="B12" s="14">
        <f>+C2</f>
        <v>44447</v>
      </c>
      <c r="C12" s="15">
        <v>44650</v>
      </c>
      <c r="D12" s="15"/>
      <c r="E12" s="16" t="s">
        <v>103</v>
      </c>
      <c r="F12" s="17"/>
      <c r="G12" s="18"/>
      <c r="M12" s="348"/>
      <c r="N12" s="359"/>
      <c r="O12" s="359"/>
      <c r="P12" s="359"/>
      <c r="Q12" s="359"/>
      <c r="R12" s="349"/>
      <c r="S12" s="3"/>
    </row>
    <row r="13" spans="1:22" ht="39.9" customHeight="1" x14ac:dyDescent="0.25">
      <c r="B13" s="14">
        <f>+C12</f>
        <v>44650</v>
      </c>
      <c r="C13" s="15">
        <v>44664</v>
      </c>
      <c r="D13" s="15"/>
      <c r="E13" s="16" t="s">
        <v>106</v>
      </c>
      <c r="F13" s="17"/>
      <c r="G13" s="18"/>
      <c r="M13" s="348">
        <v>44687</v>
      </c>
      <c r="N13" s="359" t="s">
        <v>168</v>
      </c>
      <c r="O13" s="359"/>
      <c r="P13" s="359"/>
      <c r="Q13" s="359"/>
      <c r="R13" s="349">
        <v>44712</v>
      </c>
      <c r="S13" s="3"/>
      <c r="T13" s="260"/>
    </row>
    <row r="14" spans="1:22" ht="39.9" customHeight="1" x14ac:dyDescent="0.25">
      <c r="B14" s="14">
        <f>+C14</f>
        <v>44671</v>
      </c>
      <c r="C14" s="15">
        <v>44671</v>
      </c>
      <c r="D14" s="15"/>
      <c r="E14" s="16" t="s">
        <v>107</v>
      </c>
      <c r="F14" s="17"/>
      <c r="G14" s="18"/>
      <c r="M14" s="348"/>
      <c r="N14" s="359"/>
      <c r="O14" s="359"/>
      <c r="P14" s="359"/>
      <c r="Q14" s="359"/>
      <c r="R14" s="349"/>
      <c r="S14" s="3"/>
      <c r="T14" s="260"/>
    </row>
    <row r="15" spans="1:22" ht="39.9" customHeight="1" x14ac:dyDescent="0.25">
      <c r="B15" s="14">
        <f>+C15</f>
        <v>44699</v>
      </c>
      <c r="C15" s="15">
        <v>44699</v>
      </c>
      <c r="E15" s="16" t="s">
        <v>96</v>
      </c>
      <c r="F15" s="17"/>
      <c r="G15" s="18"/>
      <c r="H15" s="19"/>
      <c r="M15" s="348">
        <v>44721</v>
      </c>
      <c r="N15" s="359" t="s">
        <v>377</v>
      </c>
      <c r="O15" s="359"/>
      <c r="P15" s="359"/>
      <c r="Q15" s="359"/>
      <c r="R15" s="349">
        <v>44736</v>
      </c>
      <c r="S15" s="3"/>
      <c r="T15" s="260"/>
    </row>
    <row r="16" spans="1:22" ht="39.9" customHeight="1" x14ac:dyDescent="0.25">
      <c r="B16" s="14" t="s">
        <v>104</v>
      </c>
      <c r="C16" s="15">
        <v>44720</v>
      </c>
      <c r="D16" s="6"/>
      <c r="E16" s="16" t="s">
        <v>244</v>
      </c>
      <c r="F16" s="17"/>
      <c r="G16" s="18"/>
      <c r="K16" s="19"/>
      <c r="L16" s="19"/>
      <c r="M16" s="348"/>
      <c r="N16" s="359"/>
      <c r="O16" s="359"/>
      <c r="P16" s="359"/>
      <c r="Q16" s="359"/>
      <c r="R16" s="349"/>
      <c r="S16" s="3"/>
      <c r="T16" s="260"/>
    </row>
    <row r="17" spans="2:23" ht="39.9" customHeight="1" x14ac:dyDescent="0.25">
      <c r="B17" s="14"/>
      <c r="C17" s="15"/>
      <c r="D17" s="6"/>
      <c r="E17" s="16"/>
      <c r="F17" s="17"/>
      <c r="G17" s="18"/>
      <c r="K17" s="19"/>
      <c r="L17" s="19"/>
      <c r="M17" s="348">
        <v>44665</v>
      </c>
      <c r="N17" s="359" t="s">
        <v>374</v>
      </c>
      <c r="O17" s="359"/>
      <c r="P17" s="359"/>
      <c r="Q17" s="359"/>
      <c r="R17" s="349">
        <v>44679</v>
      </c>
      <c r="S17" s="3"/>
      <c r="T17" s="274"/>
    </row>
    <row r="18" spans="2:23" ht="39.9" customHeight="1" x14ac:dyDescent="0.25">
      <c r="B18" s="14"/>
      <c r="C18" s="15"/>
      <c r="D18" s="6"/>
      <c r="E18" s="16"/>
      <c r="F18" s="17"/>
      <c r="G18" s="18"/>
      <c r="K18" s="19"/>
      <c r="L18" s="19"/>
      <c r="M18" s="348">
        <v>44679</v>
      </c>
      <c r="N18" s="359" t="s">
        <v>375</v>
      </c>
      <c r="O18" s="359"/>
      <c r="P18" s="359"/>
      <c r="Q18" s="359"/>
      <c r="R18" s="349">
        <v>44693</v>
      </c>
      <c r="S18" s="3"/>
      <c r="T18" s="274"/>
    </row>
    <row r="19" spans="2:23" ht="39.9" customHeight="1" x14ac:dyDescent="0.25">
      <c r="B19" s="14"/>
      <c r="C19" s="15"/>
      <c r="D19" s="6"/>
      <c r="E19" s="16"/>
      <c r="F19" s="17"/>
      <c r="G19" s="18"/>
      <c r="K19" s="19"/>
      <c r="L19" s="19"/>
      <c r="M19" s="348">
        <v>44706</v>
      </c>
      <c r="N19" s="359" t="s">
        <v>376</v>
      </c>
      <c r="O19" s="359"/>
      <c r="P19" s="359"/>
      <c r="Q19" s="359"/>
      <c r="R19" s="349">
        <v>44714</v>
      </c>
      <c r="S19" s="3"/>
      <c r="T19" s="274"/>
    </row>
    <row r="20" spans="2:23" ht="39.9" customHeight="1" x14ac:dyDescent="0.25">
      <c r="B20" s="14"/>
      <c r="C20" s="15"/>
      <c r="D20" s="6"/>
      <c r="E20" s="16"/>
      <c r="F20" s="17"/>
      <c r="G20" s="18"/>
      <c r="K20" s="19"/>
      <c r="L20" s="19"/>
      <c r="M20" s="348">
        <v>44729</v>
      </c>
      <c r="N20" s="359" t="s">
        <v>378</v>
      </c>
      <c r="O20" s="359"/>
      <c r="P20" s="359"/>
      <c r="Q20" s="359"/>
      <c r="R20" s="349">
        <v>44742</v>
      </c>
      <c r="S20" s="3"/>
      <c r="T20" s="274"/>
    </row>
    <row r="21" spans="2:23" ht="39.9" customHeight="1" x14ac:dyDescent="0.25">
      <c r="B21" s="14"/>
      <c r="C21" s="15"/>
      <c r="D21" s="6"/>
      <c r="E21" s="16"/>
      <c r="F21" s="17"/>
      <c r="G21" s="18"/>
      <c r="K21" s="19"/>
      <c r="L21" s="19"/>
      <c r="M21" s="6"/>
      <c r="N21" s="6"/>
      <c r="O21" s="6"/>
      <c r="P21" s="6"/>
      <c r="Q21" s="6"/>
      <c r="S21" s="3"/>
      <c r="T21" s="274"/>
    </row>
    <row r="22" spans="2:23" ht="39.9" customHeight="1" x14ac:dyDescent="0.25">
      <c r="B22" s="14"/>
      <c r="C22" s="15"/>
      <c r="D22" s="15"/>
      <c r="E22" s="16"/>
      <c r="F22" s="17"/>
      <c r="G22" s="18"/>
      <c r="M22" s="19"/>
      <c r="N22" s="359"/>
      <c r="O22" s="359"/>
      <c r="P22" s="359"/>
      <c r="Q22" s="359"/>
      <c r="R22" s="22"/>
      <c r="S22" s="22"/>
      <c r="T22" s="260"/>
    </row>
    <row r="23" spans="2:23" ht="39.9" customHeight="1" x14ac:dyDescent="0.25">
      <c r="B23" s="3"/>
      <c r="C23" s="15"/>
      <c r="D23" s="15"/>
      <c r="E23" s="16"/>
      <c r="F23" s="17"/>
      <c r="G23" s="18"/>
      <c r="M23" s="19"/>
      <c r="N23" s="6"/>
      <c r="O23" s="85"/>
      <c r="T23" s="260"/>
    </row>
    <row r="24" spans="2:23" ht="30.9" customHeight="1" x14ac:dyDescent="0.25">
      <c r="C24" s="1" t="s">
        <v>109</v>
      </c>
      <c r="L24" s="3"/>
      <c r="M24" s="1" t="s">
        <v>110</v>
      </c>
      <c r="N24" s="1" t="s">
        <v>4</v>
      </c>
      <c r="O24" s="1" t="s">
        <v>111</v>
      </c>
      <c r="P24" s="1" t="s">
        <v>0</v>
      </c>
      <c r="R24" s="282" t="s">
        <v>260</v>
      </c>
      <c r="S24" s="283"/>
      <c r="T24" s="282" t="s">
        <v>261</v>
      </c>
      <c r="W24" s="23"/>
    </row>
    <row r="25" spans="2:23" ht="30.9" customHeight="1" x14ac:dyDescent="0.25">
      <c r="B25" s="14">
        <f t="shared" ref="B25:B34" si="1">+C25</f>
        <v>44480</v>
      </c>
      <c r="C25" s="21">
        <v>44480</v>
      </c>
      <c r="D25" s="21"/>
      <c r="E25" s="3" t="s">
        <v>7</v>
      </c>
      <c r="F25" s="4" t="s">
        <v>112</v>
      </c>
      <c r="G25" s="259">
        <v>1</v>
      </c>
      <c r="H25" s="3" t="s">
        <v>27</v>
      </c>
      <c r="I25" s="3"/>
      <c r="J25" s="3" t="s">
        <v>35</v>
      </c>
      <c r="K25" s="3" t="s">
        <v>37</v>
      </c>
      <c r="L25" s="3" t="s">
        <v>38</v>
      </c>
      <c r="M25" s="7" t="s">
        <v>33</v>
      </c>
      <c r="N25" s="7">
        <v>0.79166666666666663</v>
      </c>
      <c r="O25" s="9" t="s">
        <v>113</v>
      </c>
      <c r="P25" s="24" t="s">
        <v>27</v>
      </c>
      <c r="R25" s="281"/>
      <c r="S25" s="281"/>
      <c r="W25" s="25"/>
    </row>
    <row r="26" spans="2:23" ht="30.9" customHeight="1" x14ac:dyDescent="0.25">
      <c r="B26" s="14">
        <f t="shared" ref="B26" si="2">+C26</f>
        <v>44480</v>
      </c>
      <c r="C26" s="21">
        <v>44480</v>
      </c>
      <c r="D26" s="21"/>
      <c r="E26" s="3" t="s">
        <v>7</v>
      </c>
      <c r="F26" s="4" t="s">
        <v>112</v>
      </c>
      <c r="G26" s="259">
        <v>1</v>
      </c>
      <c r="H26" s="3"/>
      <c r="I26" s="3" t="s">
        <v>34</v>
      </c>
      <c r="J26" s="3"/>
      <c r="K26" s="3"/>
      <c r="L26" s="3"/>
      <c r="M26" s="7" t="s">
        <v>41</v>
      </c>
      <c r="N26" s="7">
        <v>0.79166666666666663</v>
      </c>
      <c r="O26" s="9" t="s">
        <v>92</v>
      </c>
      <c r="P26" s="27">
        <f>COUNTIF($H$25:$L$37, "DA1")</f>
        <v>6</v>
      </c>
      <c r="T26" s="6" t="s">
        <v>263</v>
      </c>
      <c r="W26" s="25"/>
    </row>
    <row r="27" spans="2:23" ht="30.9" customHeight="1" x14ac:dyDescent="0.25">
      <c r="B27" s="14">
        <f t="shared" ref="B27" si="3">+C27</f>
        <v>44578</v>
      </c>
      <c r="C27" s="21">
        <v>44578</v>
      </c>
      <c r="D27" s="21"/>
      <c r="E27" s="3" t="s">
        <v>7</v>
      </c>
      <c r="F27" s="4" t="s">
        <v>112</v>
      </c>
      <c r="G27" s="259">
        <v>2</v>
      </c>
      <c r="H27" s="3" t="s">
        <v>27</v>
      </c>
      <c r="I27" s="3" t="s">
        <v>34</v>
      </c>
      <c r="J27" s="3"/>
      <c r="K27" s="3" t="s">
        <v>37</v>
      </c>
      <c r="L27" s="3" t="s">
        <v>38</v>
      </c>
      <c r="M27" s="7" t="s">
        <v>33</v>
      </c>
      <c r="N27" s="7">
        <v>0.79166666666666663</v>
      </c>
      <c r="O27" s="9" t="s">
        <v>113</v>
      </c>
      <c r="P27" s="24" t="s">
        <v>34</v>
      </c>
      <c r="R27" s="281"/>
      <c r="S27" s="281"/>
      <c r="T27" s="284" t="s">
        <v>265</v>
      </c>
    </row>
    <row r="28" spans="2:23" ht="30.9" customHeight="1" x14ac:dyDescent="0.25">
      <c r="B28" s="14">
        <f t="shared" si="1"/>
        <v>44578</v>
      </c>
      <c r="C28" s="21">
        <v>44578</v>
      </c>
      <c r="D28" s="21"/>
      <c r="E28" s="3" t="s">
        <v>7</v>
      </c>
      <c r="F28" s="4" t="s">
        <v>112</v>
      </c>
      <c r="G28" s="259">
        <v>2</v>
      </c>
      <c r="H28" s="3"/>
      <c r="I28" s="3"/>
      <c r="J28" s="3" t="s">
        <v>35</v>
      </c>
      <c r="K28" s="3"/>
      <c r="L28" s="3"/>
      <c r="M28" s="7" t="s">
        <v>41</v>
      </c>
      <c r="N28" s="7">
        <v>0.79166666666666663</v>
      </c>
      <c r="O28" s="9" t="s">
        <v>92</v>
      </c>
      <c r="P28" s="27">
        <f>COUNTIF($H$25:$L$37, "H1A")</f>
        <v>7</v>
      </c>
      <c r="W28" s="13"/>
    </row>
    <row r="29" spans="2:23" ht="30.9" customHeight="1" x14ac:dyDescent="0.25">
      <c r="B29" s="14">
        <f t="shared" si="1"/>
        <v>44585</v>
      </c>
      <c r="C29" s="21">
        <v>44585</v>
      </c>
      <c r="D29" s="21"/>
      <c r="E29" s="3" t="s">
        <v>7</v>
      </c>
      <c r="F29" s="4" t="s">
        <v>112</v>
      </c>
      <c r="G29" s="294">
        <v>3</v>
      </c>
      <c r="H29" s="3"/>
      <c r="I29" s="3" t="s">
        <v>34</v>
      </c>
      <c r="J29" s="3" t="s">
        <v>35</v>
      </c>
      <c r="K29" s="3"/>
      <c r="L29" s="213"/>
      <c r="M29" s="7" t="s">
        <v>33</v>
      </c>
      <c r="N29" s="7">
        <v>0.79166666666666663</v>
      </c>
      <c r="O29" s="9" t="s">
        <v>113</v>
      </c>
      <c r="P29" s="24" t="s">
        <v>35</v>
      </c>
      <c r="T29" s="6" t="s">
        <v>262</v>
      </c>
      <c r="W29" s="13"/>
    </row>
    <row r="30" spans="2:23" ht="30.9" customHeight="1" x14ac:dyDescent="0.25">
      <c r="B30" s="14">
        <f t="shared" si="1"/>
        <v>44585</v>
      </c>
      <c r="C30" s="21">
        <v>44585</v>
      </c>
      <c r="D30" s="21"/>
      <c r="E30" s="3" t="s">
        <v>7</v>
      </c>
      <c r="F30" s="4" t="s">
        <v>112</v>
      </c>
      <c r="G30" s="259">
        <v>3</v>
      </c>
      <c r="H30" s="3" t="s">
        <v>27</v>
      </c>
      <c r="I30" s="3"/>
      <c r="J30" s="3"/>
      <c r="K30" s="3"/>
      <c r="L30" s="213" t="s">
        <v>38</v>
      </c>
      <c r="M30" s="7" t="s">
        <v>41</v>
      </c>
      <c r="N30" s="7">
        <v>0.79166666666666663</v>
      </c>
      <c r="O30" s="9" t="s">
        <v>92</v>
      </c>
      <c r="P30" s="27">
        <f>COUNTIF($H$25:$L$37, "H1B")</f>
        <v>7</v>
      </c>
      <c r="T30" s="284" t="s">
        <v>272</v>
      </c>
    </row>
    <row r="31" spans="2:23" ht="30.9" customHeight="1" x14ac:dyDescent="0.25">
      <c r="B31" s="14">
        <f t="shared" si="1"/>
        <v>44606</v>
      </c>
      <c r="C31" s="21">
        <v>44606</v>
      </c>
      <c r="D31" s="21"/>
      <c r="E31" s="3" t="s">
        <v>7</v>
      </c>
      <c r="F31" s="4" t="s">
        <v>112</v>
      </c>
      <c r="G31" s="294">
        <v>4</v>
      </c>
      <c r="H31" s="3" t="s">
        <v>27</v>
      </c>
      <c r="I31" s="3" t="s">
        <v>34</v>
      </c>
      <c r="J31" s="3" t="s">
        <v>35</v>
      </c>
      <c r="K31" s="3"/>
      <c r="L31" s="3" t="s">
        <v>38</v>
      </c>
      <c r="M31" s="7" t="s">
        <v>33</v>
      </c>
      <c r="N31" s="7">
        <v>0.79166666666666663</v>
      </c>
      <c r="O31" s="9" t="s">
        <v>113</v>
      </c>
      <c r="P31" s="24" t="s">
        <v>37</v>
      </c>
      <c r="R31" s="281"/>
      <c r="S31" s="281"/>
    </row>
    <row r="32" spans="2:23" ht="30.9" customHeight="1" x14ac:dyDescent="0.25">
      <c r="B32" s="14">
        <f t="shared" ref="B32" si="4">+C32</f>
        <v>44606</v>
      </c>
      <c r="C32" s="21">
        <v>44606</v>
      </c>
      <c r="D32" s="21"/>
      <c r="E32" s="3" t="s">
        <v>7</v>
      </c>
      <c r="F32" s="4" t="s">
        <v>112</v>
      </c>
      <c r="G32" s="273">
        <v>3</v>
      </c>
      <c r="H32" s="3"/>
      <c r="I32" s="3"/>
      <c r="J32" s="3"/>
      <c r="K32" s="3" t="s">
        <v>37</v>
      </c>
      <c r="L32" s="3"/>
      <c r="M32" s="7" t="s">
        <v>41</v>
      </c>
      <c r="N32" s="7">
        <v>0.79166666666666663</v>
      </c>
      <c r="O32" s="9" t="s">
        <v>92</v>
      </c>
      <c r="P32" s="27">
        <f>COUNTIF($H$25:$L$37, "H2A")</f>
        <v>5</v>
      </c>
    </row>
    <row r="33" spans="2:23" ht="30.9" customHeight="1" x14ac:dyDescent="0.25">
      <c r="B33" s="14">
        <f t="shared" ref="B33" si="5">+C33</f>
        <v>44627</v>
      </c>
      <c r="C33" s="21">
        <v>44627</v>
      </c>
      <c r="D33" s="21"/>
      <c r="E33" s="3" t="s">
        <v>7</v>
      </c>
      <c r="F33" s="4" t="s">
        <v>112</v>
      </c>
      <c r="G33" s="259">
        <v>5</v>
      </c>
      <c r="H33" s="3"/>
      <c r="I33" s="3" t="s">
        <v>34</v>
      </c>
      <c r="J33" s="3" t="s">
        <v>35</v>
      </c>
      <c r="K33" s="3"/>
      <c r="L33" s="213"/>
      <c r="M33" s="7" t="s">
        <v>33</v>
      </c>
      <c r="N33" s="7">
        <v>0.79166666666666663</v>
      </c>
      <c r="O33" s="9" t="s">
        <v>113</v>
      </c>
      <c r="P33" s="24" t="s">
        <v>38</v>
      </c>
    </row>
    <row r="34" spans="2:23" ht="30.9" customHeight="1" x14ac:dyDescent="0.25">
      <c r="B34" s="14">
        <f t="shared" si="1"/>
        <v>44655</v>
      </c>
      <c r="C34" s="21">
        <v>44655</v>
      </c>
      <c r="D34" s="21"/>
      <c r="E34" s="3" t="s">
        <v>7</v>
      </c>
      <c r="F34" s="4" t="s">
        <v>112</v>
      </c>
      <c r="G34" s="306" t="s">
        <v>296</v>
      </c>
      <c r="H34" s="3"/>
      <c r="I34" s="3" t="s">
        <v>34</v>
      </c>
      <c r="J34" s="3" t="s">
        <v>35</v>
      </c>
      <c r="K34" s="3" t="s">
        <v>37</v>
      </c>
      <c r="L34" s="213"/>
      <c r="M34" s="7" t="s">
        <v>33</v>
      </c>
      <c r="N34" s="7">
        <v>0.79166666666666663</v>
      </c>
      <c r="O34" s="9" t="s">
        <v>113</v>
      </c>
      <c r="P34" s="27">
        <f>COUNTIF($H$25:$L$37, "H2B")</f>
        <v>6</v>
      </c>
      <c r="R34" s="281"/>
      <c r="S34" s="281"/>
    </row>
    <row r="35" spans="2:23" ht="30.9" customHeight="1" x14ac:dyDescent="0.25">
      <c r="B35" s="14">
        <f t="shared" ref="B35:B36" si="6">+C35</f>
        <v>44655</v>
      </c>
      <c r="C35" s="21">
        <v>44655</v>
      </c>
      <c r="D35" s="21"/>
      <c r="E35" s="3" t="s">
        <v>7</v>
      </c>
      <c r="F35" s="4" t="s">
        <v>112</v>
      </c>
      <c r="G35" s="259">
        <v>5</v>
      </c>
      <c r="H35" s="3" t="s">
        <v>27</v>
      </c>
      <c r="I35" s="3"/>
      <c r="J35" s="3"/>
      <c r="K35" s="3"/>
      <c r="L35" s="213" t="s">
        <v>38</v>
      </c>
      <c r="M35" s="7" t="s">
        <v>41</v>
      </c>
      <c r="N35" s="7">
        <v>0.79166666666666663</v>
      </c>
      <c r="O35" s="9" t="s">
        <v>92</v>
      </c>
      <c r="P35" s="24"/>
    </row>
    <row r="36" spans="2:23" ht="30.9" customHeight="1" x14ac:dyDescent="0.25">
      <c r="B36" s="14">
        <f t="shared" si="6"/>
        <v>44697</v>
      </c>
      <c r="C36" s="21">
        <v>44697</v>
      </c>
      <c r="D36" s="21"/>
      <c r="E36" s="3" t="s">
        <v>7</v>
      </c>
      <c r="F36" s="4" t="s">
        <v>112</v>
      </c>
      <c r="G36" s="259" t="s">
        <v>295</v>
      </c>
      <c r="H36" s="3"/>
      <c r="I36" s="3" t="s">
        <v>34</v>
      </c>
      <c r="J36" s="3" t="s">
        <v>35</v>
      </c>
      <c r="K36" s="3" t="s">
        <v>37</v>
      </c>
      <c r="L36" s="3"/>
      <c r="M36" s="7" t="s">
        <v>33</v>
      </c>
      <c r="N36" s="7">
        <v>0.79166666666666663</v>
      </c>
      <c r="O36" s="9" t="s">
        <v>113</v>
      </c>
      <c r="P36" s="27"/>
      <c r="V36" s="9"/>
    </row>
    <row r="37" spans="2:23" ht="30.9" customHeight="1" x14ac:dyDescent="0.25">
      <c r="B37" s="14">
        <f t="shared" ref="B37" si="7">+C37</f>
        <v>44697</v>
      </c>
      <c r="C37" s="21">
        <v>44697</v>
      </c>
      <c r="D37" s="21"/>
      <c r="E37" s="3" t="s">
        <v>7</v>
      </c>
      <c r="F37" s="4" t="s">
        <v>112</v>
      </c>
      <c r="G37" s="264">
        <v>6</v>
      </c>
      <c r="H37" s="3" t="s">
        <v>27</v>
      </c>
      <c r="I37" s="3"/>
      <c r="J37" s="3"/>
      <c r="K37" s="3"/>
      <c r="L37" s="3" t="s">
        <v>38</v>
      </c>
      <c r="M37" s="7" t="s">
        <v>41</v>
      </c>
      <c r="N37" s="7">
        <v>0.79166666666666663</v>
      </c>
      <c r="O37" s="9" t="s">
        <v>92</v>
      </c>
      <c r="P37" s="27"/>
    </row>
    <row r="38" spans="2:23" ht="30.9" customHeight="1" x14ac:dyDescent="0.25">
      <c r="C38" s="1" t="s">
        <v>91</v>
      </c>
      <c r="H38" s="3"/>
      <c r="I38" s="3"/>
      <c r="J38" s="3"/>
      <c r="K38" s="3"/>
      <c r="L38" s="3"/>
      <c r="M38" s="1" t="s">
        <v>110</v>
      </c>
      <c r="N38" s="1" t="s">
        <v>4</v>
      </c>
      <c r="O38" s="1" t="s">
        <v>111</v>
      </c>
      <c r="P38" s="1" t="s">
        <v>0</v>
      </c>
      <c r="R38" s="282" t="s">
        <v>260</v>
      </c>
      <c r="S38" s="283"/>
      <c r="T38" s="282" t="s">
        <v>261</v>
      </c>
      <c r="W38" s="23"/>
    </row>
    <row r="39" spans="2:23" ht="30.9" customHeight="1" x14ac:dyDescent="0.25">
      <c r="B39" s="14">
        <f t="shared" ref="B39:B53" si="8">+C39</f>
        <v>44471</v>
      </c>
      <c r="C39" s="21">
        <v>44471</v>
      </c>
      <c r="D39" s="21"/>
      <c r="E39" s="3" t="s">
        <v>39</v>
      </c>
      <c r="F39" s="4" t="s">
        <v>112</v>
      </c>
      <c r="G39" s="259">
        <v>1</v>
      </c>
      <c r="H39" s="3" t="s">
        <v>42</v>
      </c>
      <c r="I39" s="3"/>
      <c r="J39" s="3"/>
      <c r="K39" s="3"/>
      <c r="L39" s="3"/>
      <c r="M39" s="7" t="s">
        <v>33</v>
      </c>
      <c r="N39" s="7">
        <v>0.375</v>
      </c>
      <c r="O39" s="9" t="s">
        <v>117</v>
      </c>
      <c r="P39" s="8" t="s">
        <v>42</v>
      </c>
      <c r="W39" s="25"/>
    </row>
    <row r="40" spans="2:23" ht="30.9" customHeight="1" x14ac:dyDescent="0.25">
      <c r="B40" s="14">
        <f t="shared" si="8"/>
        <v>44471</v>
      </c>
      <c r="C40" s="21">
        <v>44471</v>
      </c>
      <c r="D40" s="21"/>
      <c r="E40" s="3" t="s">
        <v>39</v>
      </c>
      <c r="F40" s="4" t="s">
        <v>112</v>
      </c>
      <c r="G40" s="259">
        <v>1</v>
      </c>
      <c r="H40" s="3"/>
      <c r="I40" s="3" t="s">
        <v>43</v>
      </c>
      <c r="J40" s="3"/>
      <c r="K40" s="3"/>
      <c r="L40" s="3"/>
      <c r="M40" s="7" t="s">
        <v>41</v>
      </c>
      <c r="N40" s="8" t="s">
        <v>116</v>
      </c>
      <c r="O40" s="9" t="s">
        <v>117</v>
      </c>
      <c r="P40" s="27">
        <f>COUNTIF($H$39:$L$50, "MT1")</f>
        <v>7</v>
      </c>
      <c r="R40" s="281"/>
      <c r="T40" s="6" t="s">
        <v>264</v>
      </c>
      <c r="W40" s="13"/>
    </row>
    <row r="41" spans="2:23" ht="30.9" customHeight="1" x14ac:dyDescent="0.25">
      <c r="B41" s="14">
        <f t="shared" si="8"/>
        <v>44499</v>
      </c>
      <c r="C41" s="21">
        <v>44499</v>
      </c>
      <c r="D41" s="21"/>
      <c r="E41" s="3" t="s">
        <v>39</v>
      </c>
      <c r="F41" s="4" t="s">
        <v>112</v>
      </c>
      <c r="G41" s="259">
        <v>2</v>
      </c>
      <c r="H41" s="3"/>
      <c r="I41" s="3" t="s">
        <v>43</v>
      </c>
      <c r="J41" s="3"/>
      <c r="K41" s="3"/>
      <c r="L41" s="3"/>
      <c r="M41" s="7" t="s">
        <v>33</v>
      </c>
      <c r="N41" s="7">
        <v>0.375</v>
      </c>
      <c r="O41" s="9" t="s">
        <v>117</v>
      </c>
      <c r="P41" s="8" t="s">
        <v>43</v>
      </c>
      <c r="R41" s="281"/>
      <c r="T41" s="284" t="s">
        <v>265</v>
      </c>
      <c r="W41" s="13"/>
    </row>
    <row r="42" spans="2:23" ht="30.9" customHeight="1" x14ac:dyDescent="0.25">
      <c r="B42" s="14">
        <f t="shared" si="8"/>
        <v>44499</v>
      </c>
      <c r="C42" s="21">
        <v>44499</v>
      </c>
      <c r="D42" s="21"/>
      <c r="E42" s="3" t="s">
        <v>39</v>
      </c>
      <c r="F42" s="4" t="s">
        <v>112</v>
      </c>
      <c r="G42" s="259">
        <v>2</v>
      </c>
      <c r="H42" s="3" t="s">
        <v>42</v>
      </c>
      <c r="I42" s="3"/>
      <c r="J42" s="3"/>
      <c r="K42" s="3"/>
      <c r="L42" s="3"/>
      <c r="M42" s="7" t="s">
        <v>41</v>
      </c>
      <c r="N42" s="8" t="s">
        <v>116</v>
      </c>
      <c r="O42" s="9" t="s">
        <v>117</v>
      </c>
      <c r="P42" s="27">
        <f>COUNTIF($H$39:$L$50, "MT2")</f>
        <v>5</v>
      </c>
      <c r="W42" s="13"/>
    </row>
    <row r="43" spans="2:23" ht="30.9" customHeight="1" x14ac:dyDescent="0.25">
      <c r="B43" s="14">
        <f t="shared" si="8"/>
        <v>44576</v>
      </c>
      <c r="C43" s="285">
        <v>44576</v>
      </c>
      <c r="D43" s="21"/>
      <c r="E43" s="3" t="s">
        <v>39</v>
      </c>
      <c r="F43" s="4" t="s">
        <v>112</v>
      </c>
      <c r="G43" s="259">
        <v>3</v>
      </c>
      <c r="H43" s="3" t="s">
        <v>42</v>
      </c>
      <c r="I43" s="3"/>
      <c r="J43" s="3"/>
      <c r="K43" s="3"/>
      <c r="L43" s="213"/>
      <c r="M43" s="7" t="s">
        <v>33</v>
      </c>
      <c r="N43" s="7">
        <v>0.375</v>
      </c>
      <c r="O43" s="9" t="s">
        <v>117</v>
      </c>
      <c r="P43" s="24" t="s">
        <v>44</v>
      </c>
      <c r="W43" s="28"/>
    </row>
    <row r="44" spans="2:23" ht="30.9" customHeight="1" x14ac:dyDescent="0.25">
      <c r="B44" s="14">
        <f t="shared" si="8"/>
        <v>44576</v>
      </c>
      <c r="C44" s="285">
        <v>44576</v>
      </c>
      <c r="D44" s="21"/>
      <c r="E44" s="3" t="s">
        <v>39</v>
      </c>
      <c r="F44" s="4" t="s">
        <v>112</v>
      </c>
      <c r="G44" s="259">
        <v>3</v>
      </c>
      <c r="H44" s="3"/>
      <c r="I44" s="3" t="s">
        <v>43</v>
      </c>
      <c r="J44" s="3"/>
      <c r="K44" s="3"/>
      <c r="L44" s="3"/>
      <c r="M44" s="7" t="s">
        <v>41</v>
      </c>
      <c r="N44" s="8" t="s">
        <v>116</v>
      </c>
      <c r="O44" s="9" t="s">
        <v>117</v>
      </c>
      <c r="P44" s="27">
        <f>COUNTIF($H$40:$L$47, "MT3")</f>
        <v>0</v>
      </c>
      <c r="R44" s="281"/>
    </row>
    <row r="45" spans="2:23" ht="30.9" customHeight="1" x14ac:dyDescent="0.25">
      <c r="B45" s="14">
        <f t="shared" si="8"/>
        <v>44597</v>
      </c>
      <c r="C45" s="21">
        <v>44597</v>
      </c>
      <c r="D45" s="21"/>
      <c r="E45" s="3" t="s">
        <v>39</v>
      </c>
      <c r="F45" s="4" t="s">
        <v>112</v>
      </c>
      <c r="G45" s="259">
        <v>4</v>
      </c>
      <c r="H45" s="3" t="s">
        <v>42</v>
      </c>
      <c r="I45" s="3"/>
      <c r="J45" s="3"/>
      <c r="K45" s="3"/>
      <c r="L45" s="213"/>
      <c r="M45" s="7" t="s">
        <v>41</v>
      </c>
      <c r="N45" s="8" t="s">
        <v>116</v>
      </c>
      <c r="O45" s="9" t="s">
        <v>117</v>
      </c>
      <c r="P45" s="24"/>
    </row>
    <row r="46" spans="2:23" ht="30.9" customHeight="1" x14ac:dyDescent="0.25">
      <c r="B46" s="14">
        <f t="shared" si="8"/>
        <v>44611</v>
      </c>
      <c r="C46" s="21">
        <v>44611</v>
      </c>
      <c r="D46" s="21"/>
      <c r="E46" s="3" t="s">
        <v>39</v>
      </c>
      <c r="F46" s="4" t="s">
        <v>112</v>
      </c>
      <c r="G46" s="259">
        <v>5</v>
      </c>
      <c r="H46" s="3" t="s">
        <v>42</v>
      </c>
      <c r="I46" s="3"/>
      <c r="J46" s="3"/>
      <c r="K46" s="3"/>
      <c r="L46" s="3"/>
      <c r="M46" s="7" t="s">
        <v>33</v>
      </c>
      <c r="N46" s="7">
        <v>0.375</v>
      </c>
      <c r="O46" s="9" t="s">
        <v>117</v>
      </c>
      <c r="P46" s="24"/>
    </row>
    <row r="47" spans="2:23" ht="30.9" customHeight="1" x14ac:dyDescent="0.25">
      <c r="B47" s="14">
        <f t="shared" si="8"/>
        <v>44625</v>
      </c>
      <c r="C47" s="21">
        <v>44625</v>
      </c>
      <c r="D47" s="21"/>
      <c r="E47" s="3" t="s">
        <v>39</v>
      </c>
      <c r="F47" s="4" t="s">
        <v>112</v>
      </c>
      <c r="G47" s="259">
        <v>4</v>
      </c>
      <c r="H47" s="3"/>
      <c r="I47" s="3" t="s">
        <v>43</v>
      </c>
      <c r="J47" s="3"/>
      <c r="K47" s="3"/>
      <c r="L47" s="3"/>
      <c r="M47" s="7" t="s">
        <v>33</v>
      </c>
      <c r="N47" s="7">
        <v>0.375</v>
      </c>
      <c r="O47" s="9" t="s">
        <v>117</v>
      </c>
      <c r="P47" s="24"/>
      <c r="R47" s="281"/>
    </row>
    <row r="48" spans="2:23" ht="30.9" customHeight="1" x14ac:dyDescent="0.25">
      <c r="B48" s="14">
        <f t="shared" si="8"/>
        <v>44625</v>
      </c>
      <c r="C48" s="21">
        <v>44625</v>
      </c>
      <c r="D48" s="21"/>
      <c r="E48" s="3" t="s">
        <v>39</v>
      </c>
      <c r="F48" s="4" t="s">
        <v>112</v>
      </c>
      <c r="G48" s="259">
        <v>6</v>
      </c>
      <c r="H48" s="3" t="s">
        <v>42</v>
      </c>
      <c r="I48" s="3"/>
      <c r="J48" s="3"/>
      <c r="K48" s="3"/>
      <c r="L48" s="213"/>
      <c r="M48" s="7" t="s">
        <v>41</v>
      </c>
      <c r="N48" s="8" t="s">
        <v>116</v>
      </c>
      <c r="O48" s="9" t="s">
        <v>117</v>
      </c>
      <c r="P48" s="24"/>
    </row>
    <row r="49" spans="2:23" ht="30.9" customHeight="1" x14ac:dyDescent="0.25">
      <c r="B49" s="14">
        <f t="shared" si="8"/>
        <v>44639</v>
      </c>
      <c r="C49" s="21">
        <v>44639</v>
      </c>
      <c r="D49" s="21"/>
      <c r="E49" s="3" t="s">
        <v>39</v>
      </c>
      <c r="F49" s="4" t="s">
        <v>112</v>
      </c>
      <c r="G49" s="259">
        <v>7</v>
      </c>
      <c r="H49" s="3" t="s">
        <v>42</v>
      </c>
      <c r="I49" s="3"/>
      <c r="J49" s="3"/>
      <c r="K49" s="3"/>
      <c r="L49" s="3"/>
      <c r="M49" s="7" t="s">
        <v>33</v>
      </c>
      <c r="N49" s="7">
        <v>0.375</v>
      </c>
      <c r="O49" s="9" t="s">
        <v>117</v>
      </c>
      <c r="P49" s="24"/>
    </row>
    <row r="50" spans="2:23" ht="30.9" customHeight="1" x14ac:dyDescent="0.25">
      <c r="B50" s="14">
        <f t="shared" si="8"/>
        <v>44639</v>
      </c>
      <c r="C50" s="21">
        <v>44639</v>
      </c>
      <c r="D50" s="21"/>
      <c r="E50" s="3" t="s">
        <v>39</v>
      </c>
      <c r="F50" s="4" t="s">
        <v>112</v>
      </c>
      <c r="G50" s="259">
        <v>5</v>
      </c>
      <c r="H50" s="3"/>
      <c r="I50" s="3" t="s">
        <v>43</v>
      </c>
      <c r="J50" s="3"/>
      <c r="K50" s="3"/>
      <c r="L50" s="213"/>
      <c r="M50" s="7" t="s">
        <v>41</v>
      </c>
      <c r="N50" s="8" t="s">
        <v>116</v>
      </c>
      <c r="O50" s="9" t="s">
        <v>117</v>
      </c>
      <c r="P50" s="24"/>
      <c r="R50" s="281"/>
    </row>
    <row r="51" spans="2:23" ht="30.9" customHeight="1" x14ac:dyDescent="0.25">
      <c r="B51" s="14">
        <f t="shared" si="8"/>
        <v>44688</v>
      </c>
      <c r="C51" s="21">
        <v>44688</v>
      </c>
      <c r="D51" s="21"/>
      <c r="E51" s="98" t="s">
        <v>118</v>
      </c>
      <c r="F51" s="98"/>
      <c r="G51" s="99"/>
      <c r="H51" s="100"/>
      <c r="I51" s="100"/>
      <c r="J51" s="100"/>
      <c r="M51" s="7" t="s">
        <v>41</v>
      </c>
      <c r="N51" s="8" t="s">
        <v>116</v>
      </c>
      <c r="O51" s="9" t="s">
        <v>117</v>
      </c>
      <c r="P51" s="24"/>
    </row>
    <row r="52" spans="2:23" ht="30.9" customHeight="1" x14ac:dyDescent="0.25">
      <c r="B52" s="14">
        <f t="shared" si="8"/>
        <v>44730</v>
      </c>
      <c r="C52" s="21">
        <v>44730</v>
      </c>
      <c r="D52" s="21"/>
      <c r="E52" s="98" t="s">
        <v>119</v>
      </c>
      <c r="F52" s="98"/>
      <c r="G52" s="99"/>
      <c r="H52" s="41"/>
      <c r="I52" s="41"/>
      <c r="J52" s="41"/>
      <c r="L52" s="26"/>
      <c r="M52" s="7" t="s">
        <v>177</v>
      </c>
      <c r="O52" s="356" t="s">
        <v>365</v>
      </c>
      <c r="P52" s="356"/>
    </row>
    <row r="53" spans="2:23" ht="30.9" customHeight="1" x14ac:dyDescent="0.25">
      <c r="B53" s="14">
        <f t="shared" si="8"/>
        <v>44731</v>
      </c>
      <c r="C53" s="21">
        <v>44731</v>
      </c>
      <c r="D53" s="21"/>
      <c r="E53" s="98" t="s">
        <v>119</v>
      </c>
      <c r="F53" s="98"/>
      <c r="G53" s="99"/>
      <c r="H53" s="41"/>
      <c r="I53" s="41"/>
      <c r="J53" s="41"/>
      <c r="L53" s="26"/>
      <c r="M53" s="7" t="s">
        <v>177</v>
      </c>
      <c r="O53" s="356" t="s">
        <v>365</v>
      </c>
      <c r="P53" s="356"/>
    </row>
    <row r="54" spans="2:23" ht="30.9" customHeight="1" x14ac:dyDescent="0.25">
      <c r="B54" s="3" t="s">
        <v>114</v>
      </c>
      <c r="C54" s="21" t="s">
        <v>115</v>
      </c>
      <c r="D54" s="21"/>
      <c r="E54" s="6"/>
      <c r="F54" s="6"/>
      <c r="G54" s="6"/>
      <c r="M54" s="6"/>
      <c r="N54" s="6"/>
      <c r="O54" s="85"/>
    </row>
    <row r="55" spans="2:23" ht="30.9" customHeight="1" x14ac:dyDescent="0.25">
      <c r="C55" s="1" t="s">
        <v>120</v>
      </c>
      <c r="M55" s="1" t="s">
        <v>110</v>
      </c>
      <c r="N55" s="1" t="s">
        <v>4</v>
      </c>
      <c r="O55" s="1" t="s">
        <v>111</v>
      </c>
      <c r="P55" s="1" t="s">
        <v>0</v>
      </c>
      <c r="R55" s="282" t="s">
        <v>260</v>
      </c>
      <c r="S55" s="283"/>
      <c r="T55" s="282" t="s">
        <v>261</v>
      </c>
      <c r="W55" s="23"/>
    </row>
    <row r="56" spans="2:23" ht="30.9" customHeight="1" x14ac:dyDescent="0.25">
      <c r="B56" s="14">
        <f t="shared" ref="B56:B73" si="9">+C56</f>
        <v>44479</v>
      </c>
      <c r="C56" s="21">
        <v>44479</v>
      </c>
      <c r="D56" s="21"/>
      <c r="E56" s="3" t="s">
        <v>7</v>
      </c>
      <c r="F56" s="4" t="s">
        <v>112</v>
      </c>
      <c r="G56" s="259">
        <v>1</v>
      </c>
      <c r="H56" s="3" t="s">
        <v>20</v>
      </c>
      <c r="I56" s="3" t="s">
        <v>23</v>
      </c>
      <c r="J56" s="3"/>
      <c r="K56" s="3"/>
      <c r="L56" s="3"/>
      <c r="M56" s="7" t="s">
        <v>33</v>
      </c>
      <c r="N56" s="7">
        <v>0.41666666666666669</v>
      </c>
      <c r="O56" s="9" t="s">
        <v>189</v>
      </c>
      <c r="P56" s="24" t="s">
        <v>20</v>
      </c>
      <c r="R56" s="281" t="s">
        <v>266</v>
      </c>
      <c r="W56" s="25"/>
    </row>
    <row r="57" spans="2:23" ht="30.9" customHeight="1" x14ac:dyDescent="0.25">
      <c r="B57" s="14">
        <f t="shared" si="9"/>
        <v>44479</v>
      </c>
      <c r="C57" s="21">
        <v>44479</v>
      </c>
      <c r="D57" s="21"/>
      <c r="E57" s="3" t="s">
        <v>7</v>
      </c>
      <c r="F57" s="4" t="s">
        <v>112</v>
      </c>
      <c r="G57" s="259">
        <v>1</v>
      </c>
      <c r="H57" s="3"/>
      <c r="I57" s="3"/>
      <c r="J57" s="3" t="s">
        <v>25</v>
      </c>
      <c r="K57" s="3"/>
      <c r="L57" s="213"/>
      <c r="M57" s="7" t="s">
        <v>41</v>
      </c>
      <c r="N57" s="7">
        <v>0.41666666666666669</v>
      </c>
      <c r="O57" s="9" t="s">
        <v>92</v>
      </c>
      <c r="P57" s="27">
        <f>COUNTIF($H$56:$L$69, "WLD")</f>
        <v>7</v>
      </c>
      <c r="T57" s="6" t="s">
        <v>271</v>
      </c>
      <c r="W57" s="25"/>
    </row>
    <row r="58" spans="2:23" ht="30.9" customHeight="1" x14ac:dyDescent="0.25">
      <c r="B58" s="14">
        <f t="shared" si="9"/>
        <v>44514</v>
      </c>
      <c r="C58" s="21">
        <v>44514</v>
      </c>
      <c r="D58" s="21"/>
      <c r="E58" s="3" t="s">
        <v>7</v>
      </c>
      <c r="F58" s="4" t="s">
        <v>112</v>
      </c>
      <c r="G58" s="259">
        <v>2</v>
      </c>
      <c r="H58" s="3" t="s">
        <v>20</v>
      </c>
      <c r="I58" s="3"/>
      <c r="J58" s="3" t="s">
        <v>25</v>
      </c>
      <c r="K58" s="3"/>
      <c r="L58" s="3"/>
      <c r="M58" s="7" t="s">
        <v>33</v>
      </c>
      <c r="N58" s="7">
        <v>0.41666666666666669</v>
      </c>
      <c r="O58" s="9" t="s">
        <v>189</v>
      </c>
      <c r="P58" s="24" t="s">
        <v>23</v>
      </c>
      <c r="R58" s="281" t="s">
        <v>297</v>
      </c>
      <c r="T58" s="284" t="s">
        <v>272</v>
      </c>
      <c r="W58" s="13"/>
    </row>
    <row r="59" spans="2:23" ht="30.9" customHeight="1" x14ac:dyDescent="0.25">
      <c r="B59" s="14">
        <f t="shared" si="9"/>
        <v>44514</v>
      </c>
      <c r="C59" s="21">
        <v>44514</v>
      </c>
      <c r="D59" s="21"/>
      <c r="E59" s="3" t="s">
        <v>7</v>
      </c>
      <c r="F59" s="4" t="s">
        <v>112</v>
      </c>
      <c r="G59" s="259">
        <v>2</v>
      </c>
      <c r="H59" s="3"/>
      <c r="I59" s="3" t="s">
        <v>23</v>
      </c>
      <c r="J59" s="3"/>
      <c r="K59" s="3"/>
      <c r="L59" s="3"/>
      <c r="M59" s="7" t="s">
        <v>41</v>
      </c>
      <c r="N59" s="7">
        <v>0.41666666666666669</v>
      </c>
      <c r="O59" s="9" t="s">
        <v>92</v>
      </c>
      <c r="P59" s="27">
        <f>COUNTIF($H$56:$L$69, "WLH")</f>
        <v>7</v>
      </c>
      <c r="W59" s="13"/>
    </row>
    <row r="60" spans="2:23" ht="30.9" customHeight="1" x14ac:dyDescent="0.25">
      <c r="B60" s="14">
        <f t="shared" si="9"/>
        <v>44583</v>
      </c>
      <c r="C60" s="21">
        <v>44583</v>
      </c>
      <c r="D60" s="21"/>
      <c r="E60" s="3" t="s">
        <v>7</v>
      </c>
      <c r="F60" s="4" t="s">
        <v>112</v>
      </c>
      <c r="G60" s="259">
        <v>3</v>
      </c>
      <c r="H60" s="3"/>
      <c r="I60" s="3" t="s">
        <v>23</v>
      </c>
      <c r="J60" s="3" t="s">
        <v>25</v>
      </c>
      <c r="K60" s="3"/>
      <c r="L60" s="3"/>
      <c r="M60" s="7" t="s">
        <v>33</v>
      </c>
      <c r="N60" s="7">
        <v>0.375</v>
      </c>
      <c r="O60" s="9" t="s">
        <v>189</v>
      </c>
      <c r="P60" s="24" t="s">
        <v>25</v>
      </c>
      <c r="W60" s="13"/>
    </row>
    <row r="61" spans="2:23" ht="30.9" customHeight="1" x14ac:dyDescent="0.25">
      <c r="B61" s="14">
        <f t="shared" si="9"/>
        <v>44583</v>
      </c>
      <c r="C61" s="21">
        <v>44583</v>
      </c>
      <c r="D61" s="21"/>
      <c r="E61" s="3" t="s">
        <v>7</v>
      </c>
      <c r="F61" s="4" t="s">
        <v>112</v>
      </c>
      <c r="G61" s="259">
        <v>3</v>
      </c>
      <c r="H61" s="3" t="s">
        <v>20</v>
      </c>
      <c r="I61" s="3"/>
      <c r="J61" s="3"/>
      <c r="K61" s="3"/>
      <c r="L61" s="213"/>
      <c r="M61" s="7" t="s">
        <v>41</v>
      </c>
      <c r="N61" s="7">
        <v>0.45833333333333331</v>
      </c>
      <c r="O61" s="9" t="s">
        <v>92</v>
      </c>
      <c r="P61" s="27">
        <f>COUNTIF($H$56:$L$69, "H2LL")</f>
        <v>7</v>
      </c>
      <c r="R61" s="281" t="s">
        <v>267</v>
      </c>
    </row>
    <row r="62" spans="2:23" ht="30.9" customHeight="1" x14ac:dyDescent="0.25">
      <c r="B62" s="14">
        <f t="shared" si="9"/>
        <v>44618</v>
      </c>
      <c r="C62" s="21">
        <v>44618</v>
      </c>
      <c r="D62" s="21"/>
      <c r="E62" s="3" t="s">
        <v>7</v>
      </c>
      <c r="F62" s="4" t="s">
        <v>112</v>
      </c>
      <c r="G62" s="259">
        <v>4</v>
      </c>
      <c r="H62" s="3" t="s">
        <v>20</v>
      </c>
      <c r="I62" s="3" t="s">
        <v>23</v>
      </c>
      <c r="J62" s="3"/>
      <c r="K62" s="3"/>
      <c r="L62" s="213"/>
      <c r="M62" s="7" t="s">
        <v>33</v>
      </c>
      <c r="N62" s="7">
        <v>0.375</v>
      </c>
      <c r="O62" s="9" t="s">
        <v>189</v>
      </c>
      <c r="R62" s="281" t="s">
        <v>298</v>
      </c>
    </row>
    <row r="63" spans="2:23" ht="30.9" customHeight="1" x14ac:dyDescent="0.25">
      <c r="B63" s="14">
        <f t="shared" si="9"/>
        <v>44618</v>
      </c>
      <c r="C63" s="21">
        <v>44618</v>
      </c>
      <c r="D63" s="21"/>
      <c r="E63" s="3" t="s">
        <v>7</v>
      </c>
      <c r="F63" s="4" t="s">
        <v>112</v>
      </c>
      <c r="G63" s="259">
        <v>4</v>
      </c>
      <c r="H63" s="3"/>
      <c r="I63" s="3"/>
      <c r="J63" s="3" t="s">
        <v>25</v>
      </c>
      <c r="K63" s="3"/>
      <c r="L63" s="213"/>
      <c r="M63" s="7" t="s">
        <v>41</v>
      </c>
      <c r="N63" s="7">
        <v>0.45833333333333331</v>
      </c>
      <c r="O63" s="9" t="s">
        <v>92</v>
      </c>
    </row>
    <row r="64" spans="2:23" ht="30.9" customHeight="1" x14ac:dyDescent="0.25">
      <c r="B64" s="14">
        <f>+C64</f>
        <v>44646</v>
      </c>
      <c r="C64" s="21">
        <v>44646</v>
      </c>
      <c r="D64" s="21"/>
      <c r="E64" s="3" t="s">
        <v>7</v>
      </c>
      <c r="F64" s="4" t="s">
        <v>112</v>
      </c>
      <c r="G64" s="259">
        <v>5</v>
      </c>
      <c r="H64" s="3" t="s">
        <v>20</v>
      </c>
      <c r="I64" s="3"/>
      <c r="J64" s="3" t="s">
        <v>25</v>
      </c>
      <c r="K64" s="3"/>
      <c r="L64" s="213"/>
      <c r="M64" s="7" t="s">
        <v>33</v>
      </c>
      <c r="N64" s="7">
        <v>0.375</v>
      </c>
      <c r="O64" s="9" t="s">
        <v>189</v>
      </c>
      <c r="R64" s="281" t="s">
        <v>268</v>
      </c>
    </row>
    <row r="65" spans="2:24" ht="30.9" customHeight="1" x14ac:dyDescent="0.25">
      <c r="B65" s="14">
        <f>+C65</f>
        <v>44646</v>
      </c>
      <c r="C65" s="21">
        <v>44646</v>
      </c>
      <c r="D65" s="21"/>
      <c r="E65" s="3" t="s">
        <v>7</v>
      </c>
      <c r="F65" s="4" t="s">
        <v>112</v>
      </c>
      <c r="G65" s="259">
        <v>5</v>
      </c>
      <c r="H65" s="3"/>
      <c r="I65" s="3" t="s">
        <v>23</v>
      </c>
      <c r="J65" s="3"/>
      <c r="K65" s="3"/>
      <c r="L65" s="213"/>
      <c r="M65" s="7" t="s">
        <v>41</v>
      </c>
      <c r="N65" s="7">
        <v>0.45833333333333331</v>
      </c>
      <c r="O65" s="9" t="s">
        <v>92</v>
      </c>
    </row>
    <row r="66" spans="2:24" ht="30.9" customHeight="1" x14ac:dyDescent="0.25">
      <c r="B66" s="14">
        <f t="shared" ref="B66:B68" si="10">+C66</f>
        <v>44674</v>
      </c>
      <c r="C66" s="21">
        <v>44674</v>
      </c>
      <c r="D66" s="21"/>
      <c r="E66" s="3" t="s">
        <v>7</v>
      </c>
      <c r="F66" s="4" t="s">
        <v>112</v>
      </c>
      <c r="G66" s="259">
        <v>6</v>
      </c>
      <c r="H66" s="3"/>
      <c r="I66" s="3" t="s">
        <v>23</v>
      </c>
      <c r="J66" s="3" t="s">
        <v>25</v>
      </c>
      <c r="K66" s="3"/>
      <c r="L66" s="213"/>
      <c r="M66" s="7" t="s">
        <v>33</v>
      </c>
      <c r="N66" s="7">
        <v>0.375</v>
      </c>
      <c r="O66" s="9" t="s">
        <v>189</v>
      </c>
    </row>
    <row r="67" spans="2:24" ht="30.9" customHeight="1" x14ac:dyDescent="0.25">
      <c r="B67" s="14">
        <f t="shared" si="9"/>
        <v>44674</v>
      </c>
      <c r="C67" s="21">
        <v>44674</v>
      </c>
      <c r="D67" s="21"/>
      <c r="E67" s="3" t="s">
        <v>7</v>
      </c>
      <c r="F67" s="4" t="s">
        <v>112</v>
      </c>
      <c r="G67" s="259">
        <v>6</v>
      </c>
      <c r="H67" s="3" t="s">
        <v>20</v>
      </c>
      <c r="I67" s="3"/>
      <c r="J67" s="3"/>
      <c r="K67" s="3"/>
      <c r="L67" s="3"/>
      <c r="M67" s="7" t="s">
        <v>41</v>
      </c>
      <c r="N67" s="7">
        <v>0.45833333333333331</v>
      </c>
      <c r="O67" s="9" t="s">
        <v>92</v>
      </c>
      <c r="R67" s="281" t="s">
        <v>269</v>
      </c>
    </row>
    <row r="68" spans="2:24" ht="30.9" customHeight="1" x14ac:dyDescent="0.25">
      <c r="B68" s="14">
        <f t="shared" si="10"/>
        <v>44689</v>
      </c>
      <c r="C68" s="21">
        <v>44689</v>
      </c>
      <c r="D68" s="21"/>
      <c r="E68" s="3" t="s">
        <v>7</v>
      </c>
      <c r="F68" s="4" t="s">
        <v>112</v>
      </c>
      <c r="G68" s="259">
        <v>7</v>
      </c>
      <c r="H68" s="3" t="s">
        <v>20</v>
      </c>
      <c r="I68" s="3" t="s">
        <v>23</v>
      </c>
      <c r="J68" s="3"/>
      <c r="K68" s="3"/>
      <c r="L68" s="213"/>
      <c r="M68" s="7" t="s">
        <v>33</v>
      </c>
      <c r="N68" s="7">
        <v>0.41666666666666669</v>
      </c>
      <c r="O68" s="9" t="s">
        <v>189</v>
      </c>
      <c r="R68" s="281" t="s">
        <v>270</v>
      </c>
    </row>
    <row r="69" spans="2:24" ht="30.9" customHeight="1" x14ac:dyDescent="0.25">
      <c r="B69" s="14">
        <f t="shared" si="9"/>
        <v>44689</v>
      </c>
      <c r="C69" s="21">
        <v>44689</v>
      </c>
      <c r="D69" s="21"/>
      <c r="E69" s="3" t="s">
        <v>7</v>
      </c>
      <c r="F69" s="4" t="s">
        <v>112</v>
      </c>
      <c r="G69" s="259">
        <v>7</v>
      </c>
      <c r="H69" s="3"/>
      <c r="I69" s="3"/>
      <c r="J69" s="3" t="s">
        <v>25</v>
      </c>
      <c r="K69" s="3"/>
      <c r="L69" s="3"/>
      <c r="M69" s="7" t="s">
        <v>41</v>
      </c>
      <c r="N69" s="7">
        <v>0.41666666666666669</v>
      </c>
      <c r="O69" s="9" t="s">
        <v>92</v>
      </c>
    </row>
    <row r="70" spans="2:24" ht="30.9" customHeight="1" x14ac:dyDescent="0.25">
      <c r="B70" s="14">
        <f t="shared" si="9"/>
        <v>44695</v>
      </c>
      <c r="C70" s="21">
        <v>44695</v>
      </c>
      <c r="D70" s="21"/>
      <c r="E70" s="29" t="s">
        <v>121</v>
      </c>
      <c r="F70" s="30"/>
      <c r="G70" s="31"/>
      <c r="H70" s="29" t="s">
        <v>72</v>
      </c>
      <c r="I70" s="29"/>
      <c r="J70" s="29"/>
      <c r="M70" s="7" t="s">
        <v>177</v>
      </c>
      <c r="N70" s="9"/>
      <c r="O70" s="8" t="s">
        <v>364</v>
      </c>
    </row>
    <row r="71" spans="2:24" ht="30.9" customHeight="1" x14ac:dyDescent="0.25">
      <c r="B71" s="14">
        <f t="shared" si="9"/>
        <v>44695</v>
      </c>
      <c r="C71" s="21">
        <v>44695</v>
      </c>
      <c r="D71" s="21"/>
      <c r="E71" s="32" t="s">
        <v>121</v>
      </c>
      <c r="F71" s="33"/>
      <c r="G71" s="34"/>
      <c r="H71" s="32" t="s">
        <v>73</v>
      </c>
      <c r="I71" s="32"/>
      <c r="J71" s="32"/>
      <c r="M71" s="7" t="s">
        <v>177</v>
      </c>
      <c r="O71" s="8" t="s">
        <v>362</v>
      </c>
    </row>
    <row r="72" spans="2:24" ht="30.9" customHeight="1" x14ac:dyDescent="0.25">
      <c r="B72" s="14">
        <f t="shared" si="9"/>
        <v>44696</v>
      </c>
      <c r="C72" s="21">
        <v>44696</v>
      </c>
      <c r="D72" s="21"/>
      <c r="E72" s="29" t="s">
        <v>121</v>
      </c>
      <c r="F72" s="30"/>
      <c r="G72" s="31"/>
      <c r="H72" s="29" t="s">
        <v>72</v>
      </c>
      <c r="I72" s="29"/>
      <c r="J72" s="29"/>
      <c r="M72" s="7" t="s">
        <v>177</v>
      </c>
      <c r="N72" s="9"/>
      <c r="O72" s="8" t="s">
        <v>364</v>
      </c>
      <c r="Q72" s="6"/>
    </row>
    <row r="73" spans="2:24" ht="30.9" customHeight="1" x14ac:dyDescent="0.25">
      <c r="B73" s="14">
        <f t="shared" si="9"/>
        <v>44696</v>
      </c>
      <c r="C73" s="21">
        <v>44696</v>
      </c>
      <c r="D73" s="21"/>
      <c r="E73" s="32" t="s">
        <v>121</v>
      </c>
      <c r="F73" s="33"/>
      <c r="G73" s="34"/>
      <c r="H73" s="32" t="s">
        <v>73</v>
      </c>
      <c r="I73" s="32"/>
      <c r="J73" s="32"/>
      <c r="M73" s="7" t="s">
        <v>177</v>
      </c>
      <c r="O73" s="8" t="s">
        <v>362</v>
      </c>
      <c r="P73" s="35"/>
    </row>
    <row r="74" spans="2:24" ht="30.9" customHeight="1" x14ac:dyDescent="0.25">
      <c r="B74" s="3"/>
      <c r="C74" s="21"/>
      <c r="D74" s="21"/>
      <c r="E74" s="6"/>
      <c r="F74" s="36"/>
      <c r="O74" s="35"/>
      <c r="P74" s="35"/>
    </row>
    <row r="75" spans="2:24" ht="30.9" customHeight="1" x14ac:dyDescent="0.25">
      <c r="C75" s="1" t="s">
        <v>122</v>
      </c>
      <c r="M75" s="1" t="s">
        <v>110</v>
      </c>
      <c r="N75" s="1" t="s">
        <v>4</v>
      </c>
      <c r="O75" s="1" t="s">
        <v>111</v>
      </c>
      <c r="P75" s="1" t="s">
        <v>0</v>
      </c>
      <c r="R75" s="282" t="s">
        <v>260</v>
      </c>
      <c r="S75" s="283"/>
      <c r="T75" s="282" t="s">
        <v>261</v>
      </c>
      <c r="W75" s="37"/>
      <c r="X75" s="28"/>
    </row>
    <row r="76" spans="2:24" ht="30.9" customHeight="1" x14ac:dyDescent="0.25">
      <c r="B76" s="14">
        <f t="shared" ref="B76:B87" si="11">+C76</f>
        <v>44488</v>
      </c>
      <c r="C76" s="21">
        <v>44488</v>
      </c>
      <c r="D76" s="21"/>
      <c r="E76" s="311" t="s">
        <v>331</v>
      </c>
      <c r="F76" s="353" t="s">
        <v>335</v>
      </c>
      <c r="G76" s="353"/>
      <c r="H76" s="40" t="s">
        <v>47</v>
      </c>
      <c r="I76" s="40"/>
      <c r="J76" s="40"/>
      <c r="K76" s="3"/>
      <c r="L76" s="3"/>
      <c r="M76" s="7" t="s">
        <v>33</v>
      </c>
      <c r="N76" s="7" t="s">
        <v>332</v>
      </c>
      <c r="O76" s="9" t="s">
        <v>189</v>
      </c>
      <c r="P76" s="38" t="s">
        <v>123</v>
      </c>
      <c r="W76" s="28"/>
      <c r="X76" s="28"/>
    </row>
    <row r="77" spans="2:24" ht="30.9" customHeight="1" x14ac:dyDescent="0.25">
      <c r="B77" s="14">
        <f t="shared" si="11"/>
        <v>44509</v>
      </c>
      <c r="C77" s="21">
        <v>44509</v>
      </c>
      <c r="D77" s="21"/>
      <c r="E77" s="311" t="s">
        <v>331</v>
      </c>
      <c r="F77" s="353" t="s">
        <v>336</v>
      </c>
      <c r="G77" s="353"/>
      <c r="H77" s="3" t="s">
        <v>47</v>
      </c>
      <c r="I77" s="3"/>
      <c r="J77" s="3"/>
      <c r="K77" s="3"/>
      <c r="L77" s="213"/>
      <c r="M77" s="7" t="s">
        <v>33</v>
      </c>
      <c r="N77" s="7" t="s">
        <v>332</v>
      </c>
      <c r="O77" s="9" t="s">
        <v>189</v>
      </c>
      <c r="P77" s="8" t="s">
        <v>47</v>
      </c>
      <c r="T77" s="6" t="s">
        <v>271</v>
      </c>
      <c r="W77" s="28"/>
      <c r="X77" s="28"/>
    </row>
    <row r="78" spans="2:24" ht="30.9" customHeight="1" x14ac:dyDescent="0.25">
      <c r="B78" s="14">
        <f t="shared" si="11"/>
        <v>44593</v>
      </c>
      <c r="C78" s="21">
        <v>44593</v>
      </c>
      <c r="D78" s="21"/>
      <c r="E78" s="311" t="s">
        <v>331</v>
      </c>
      <c r="F78" s="355" t="s">
        <v>335</v>
      </c>
      <c r="G78" s="355"/>
      <c r="H78" s="3"/>
      <c r="I78" s="3" t="s">
        <v>48</v>
      </c>
      <c r="J78" s="3"/>
      <c r="K78" s="12"/>
      <c r="L78" s="213"/>
      <c r="M78" s="7" t="s">
        <v>33</v>
      </c>
      <c r="N78" s="7" t="s">
        <v>332</v>
      </c>
      <c r="O78" s="9" t="s">
        <v>228</v>
      </c>
      <c r="P78" s="27">
        <f>COUNTIFS($E$76:$E$87, "4er",$H$76:$H$87, "1KL")</f>
        <v>7</v>
      </c>
      <c r="T78" s="284" t="s">
        <v>333</v>
      </c>
      <c r="W78" s="37"/>
      <c r="X78" s="28"/>
    </row>
    <row r="79" spans="2:24" ht="30.9" customHeight="1" x14ac:dyDescent="0.25">
      <c r="B79" s="14">
        <f t="shared" ref="B79" si="12">+C79</f>
        <v>44621</v>
      </c>
      <c r="C79" s="21">
        <v>44621</v>
      </c>
      <c r="D79" s="21"/>
      <c r="E79" s="311" t="s">
        <v>331</v>
      </c>
      <c r="F79" s="353" t="s">
        <v>337</v>
      </c>
      <c r="G79" s="353"/>
      <c r="H79" s="3" t="s">
        <v>47</v>
      </c>
      <c r="I79" s="3"/>
      <c r="J79" s="3"/>
      <c r="K79" s="3"/>
      <c r="L79" s="213"/>
      <c r="M79" s="7" t="s">
        <v>33</v>
      </c>
      <c r="N79" s="7" t="s">
        <v>332</v>
      </c>
      <c r="O79" s="9" t="s">
        <v>189</v>
      </c>
      <c r="P79" s="24" t="s">
        <v>48</v>
      </c>
      <c r="T79" s="284" t="s">
        <v>334</v>
      </c>
      <c r="W79" s="28"/>
      <c r="X79" s="28"/>
    </row>
    <row r="80" spans="2:24" ht="30.9" customHeight="1" x14ac:dyDescent="0.25">
      <c r="B80" s="14">
        <f t="shared" si="11"/>
        <v>44635</v>
      </c>
      <c r="C80" s="21">
        <v>44635</v>
      </c>
      <c r="D80" s="21"/>
      <c r="E80" s="311" t="s">
        <v>331</v>
      </c>
      <c r="F80" s="355" t="s">
        <v>336</v>
      </c>
      <c r="G80" s="355"/>
      <c r="H80" s="40"/>
      <c r="I80" s="40" t="s">
        <v>48</v>
      </c>
      <c r="J80" s="40"/>
      <c r="K80" s="3"/>
      <c r="L80" s="213"/>
      <c r="M80" s="7" t="s">
        <v>33</v>
      </c>
      <c r="N80" s="7" t="s">
        <v>332</v>
      </c>
      <c r="O80" s="9" t="s">
        <v>228</v>
      </c>
      <c r="P80" s="27">
        <f>COUNTIFS($E$76:$E$87, "4er",$I$76:$I$87, "2KL")</f>
        <v>5</v>
      </c>
      <c r="W80" s="13"/>
    </row>
    <row r="81" spans="2:24" ht="30.9" customHeight="1" x14ac:dyDescent="0.25">
      <c r="B81" s="14">
        <f>+C81</f>
        <v>44656</v>
      </c>
      <c r="C81" s="21">
        <v>44656</v>
      </c>
      <c r="D81" s="21"/>
      <c r="E81" s="311" t="s">
        <v>331</v>
      </c>
      <c r="F81" s="355" t="s">
        <v>337</v>
      </c>
      <c r="G81" s="355"/>
      <c r="H81" s="3"/>
      <c r="I81" s="3" t="s">
        <v>48</v>
      </c>
      <c r="J81" s="3"/>
      <c r="K81" s="3"/>
      <c r="L81" s="213"/>
      <c r="M81" s="7" t="s">
        <v>33</v>
      </c>
      <c r="N81" s="7" t="s">
        <v>332</v>
      </c>
      <c r="O81" s="9" t="s">
        <v>228</v>
      </c>
      <c r="P81" s="24"/>
    </row>
    <row r="82" spans="2:24" ht="30.9" customHeight="1" x14ac:dyDescent="0.25">
      <c r="B82" s="14">
        <f t="shared" si="11"/>
        <v>44684</v>
      </c>
      <c r="C82" s="21">
        <v>44684</v>
      </c>
      <c r="D82" s="21"/>
      <c r="E82" s="311" t="s">
        <v>331</v>
      </c>
      <c r="F82" s="353" t="s">
        <v>338</v>
      </c>
      <c r="G82" s="353"/>
      <c r="H82" s="40" t="s">
        <v>47</v>
      </c>
      <c r="I82" s="3"/>
      <c r="J82" s="40"/>
      <c r="K82" s="3"/>
      <c r="L82" s="213"/>
      <c r="M82" s="7" t="s">
        <v>33</v>
      </c>
      <c r="N82" s="7" t="s">
        <v>332</v>
      </c>
      <c r="O82" s="9" t="s">
        <v>189</v>
      </c>
      <c r="P82" s="38" t="s">
        <v>124</v>
      </c>
      <c r="W82" s="13"/>
    </row>
    <row r="83" spans="2:24" ht="30.9" customHeight="1" x14ac:dyDescent="0.25">
      <c r="B83" s="14">
        <f t="shared" si="11"/>
        <v>44698</v>
      </c>
      <c r="C83" s="21">
        <v>44698</v>
      </c>
      <c r="D83" s="21"/>
      <c r="E83" s="311" t="s">
        <v>331</v>
      </c>
      <c r="F83" s="353" t="s">
        <v>339</v>
      </c>
      <c r="G83" s="353"/>
      <c r="H83" s="3" t="s">
        <v>47</v>
      </c>
      <c r="I83" s="3"/>
      <c r="J83" s="3"/>
      <c r="K83" s="3"/>
      <c r="L83" s="213"/>
      <c r="M83" s="7" t="s">
        <v>33</v>
      </c>
      <c r="N83" s="7" t="s">
        <v>332</v>
      </c>
      <c r="O83" s="9" t="s">
        <v>189</v>
      </c>
      <c r="P83" s="27">
        <f>COUNTIFS($E$76:$E$87, "6er",$J$76:$J$87, "1KL")</f>
        <v>0</v>
      </c>
    </row>
    <row r="84" spans="2:24" ht="30.9" customHeight="1" x14ac:dyDescent="0.25">
      <c r="B84" s="14">
        <f t="shared" si="11"/>
        <v>44705</v>
      </c>
      <c r="C84" s="21">
        <v>44705</v>
      </c>
      <c r="D84" s="21"/>
      <c r="E84" s="311" t="s">
        <v>331</v>
      </c>
      <c r="F84" s="355" t="s">
        <v>338</v>
      </c>
      <c r="G84" s="355"/>
      <c r="H84" s="40"/>
      <c r="I84" s="40" t="s">
        <v>48</v>
      </c>
      <c r="J84" s="40"/>
      <c r="K84" s="3"/>
      <c r="L84" s="213"/>
      <c r="M84" s="7" t="s">
        <v>33</v>
      </c>
      <c r="N84" s="7" t="s">
        <v>332</v>
      </c>
      <c r="O84" s="9" t="s">
        <v>228</v>
      </c>
      <c r="P84" s="24" t="s">
        <v>48</v>
      </c>
    </row>
    <row r="85" spans="2:24" ht="30.9" customHeight="1" x14ac:dyDescent="0.25">
      <c r="B85" s="14">
        <f t="shared" si="11"/>
        <v>44712</v>
      </c>
      <c r="C85" s="21">
        <v>44712</v>
      </c>
      <c r="D85" s="21"/>
      <c r="E85" s="311" t="s">
        <v>331</v>
      </c>
      <c r="F85" s="353" t="s">
        <v>340</v>
      </c>
      <c r="G85" s="353"/>
      <c r="H85" s="40" t="s">
        <v>47</v>
      </c>
      <c r="I85" s="3"/>
      <c r="J85" s="40"/>
      <c r="K85" s="3"/>
      <c r="L85" s="213"/>
      <c r="M85" s="7" t="s">
        <v>33</v>
      </c>
      <c r="N85" s="7" t="s">
        <v>332</v>
      </c>
      <c r="O85" s="9" t="s">
        <v>189</v>
      </c>
      <c r="P85" s="27">
        <f>COUNTIFS($E$76:$E$87, "6er",$K$76:$K$87, "2KL")</f>
        <v>0</v>
      </c>
    </row>
    <row r="86" spans="2:24" ht="30.9" customHeight="1" x14ac:dyDescent="0.25">
      <c r="B86" s="14">
        <f t="shared" ref="B86" si="13">+C86</f>
        <v>44719</v>
      </c>
      <c r="C86" s="21">
        <v>44719</v>
      </c>
      <c r="D86" s="21"/>
      <c r="E86" s="311" t="s">
        <v>331</v>
      </c>
      <c r="F86" s="353" t="s">
        <v>341</v>
      </c>
      <c r="G86" s="353"/>
      <c r="H86" s="3" t="s">
        <v>47</v>
      </c>
      <c r="I86" s="3"/>
      <c r="J86" s="3"/>
      <c r="K86" s="12"/>
      <c r="L86" s="213"/>
      <c r="M86" s="7" t="s">
        <v>33</v>
      </c>
      <c r="N86" s="7" t="s">
        <v>332</v>
      </c>
      <c r="O86" s="9" t="s">
        <v>189</v>
      </c>
    </row>
    <row r="87" spans="2:24" ht="30.9" customHeight="1" x14ac:dyDescent="0.25">
      <c r="B87" s="14">
        <f t="shared" si="11"/>
        <v>44726</v>
      </c>
      <c r="C87" s="21">
        <v>44726</v>
      </c>
      <c r="D87" s="21"/>
      <c r="E87" s="311" t="s">
        <v>331</v>
      </c>
      <c r="F87" s="355" t="s">
        <v>339</v>
      </c>
      <c r="G87" s="355"/>
      <c r="H87" s="3"/>
      <c r="I87" s="3" t="s">
        <v>48</v>
      </c>
      <c r="J87" s="3"/>
      <c r="K87" s="12"/>
      <c r="L87" s="213"/>
      <c r="M87" s="7" t="s">
        <v>33</v>
      </c>
      <c r="N87" s="7" t="s">
        <v>332</v>
      </c>
      <c r="O87" s="9" t="s">
        <v>228</v>
      </c>
    </row>
    <row r="88" spans="2:24" ht="30.9" customHeight="1" x14ac:dyDescent="0.25">
      <c r="B88" s="3"/>
      <c r="C88" s="21"/>
      <c r="D88" s="21"/>
      <c r="L88" s="26"/>
      <c r="U88" s="39"/>
    </row>
    <row r="89" spans="2:24" ht="30.9" customHeight="1" x14ac:dyDescent="0.25">
      <c r="C89" s="1" t="s">
        <v>125</v>
      </c>
      <c r="M89" s="1" t="s">
        <v>110</v>
      </c>
      <c r="N89" s="1" t="s">
        <v>4</v>
      </c>
      <c r="O89" s="1" t="s">
        <v>111</v>
      </c>
      <c r="P89" s="1" t="s">
        <v>0</v>
      </c>
      <c r="R89" s="282" t="s">
        <v>260</v>
      </c>
      <c r="S89" s="283"/>
      <c r="T89" s="282" t="s">
        <v>261</v>
      </c>
      <c r="W89" s="40"/>
      <c r="X89" s="40"/>
    </row>
    <row r="90" spans="2:24" ht="30.9" customHeight="1" x14ac:dyDescent="0.25">
      <c r="B90" s="14">
        <f t="shared" ref="B90:B122" si="14">+C90</f>
        <v>44473</v>
      </c>
      <c r="C90" s="21">
        <v>44473</v>
      </c>
      <c r="D90" s="21"/>
      <c r="E90" s="3" t="s">
        <v>51</v>
      </c>
      <c r="F90" s="4" t="s">
        <v>112</v>
      </c>
      <c r="G90" s="259">
        <v>1</v>
      </c>
      <c r="H90" s="3" t="s">
        <v>27</v>
      </c>
      <c r="I90" s="3"/>
      <c r="J90" s="3"/>
      <c r="K90" s="3"/>
      <c r="L90" s="3"/>
      <c r="M90" s="7" t="s">
        <v>33</v>
      </c>
      <c r="N90" s="7">
        <v>0.8125</v>
      </c>
      <c r="O90" s="9" t="s">
        <v>241</v>
      </c>
      <c r="P90" s="24" t="s">
        <v>27</v>
      </c>
      <c r="R90" s="281" t="s">
        <v>259</v>
      </c>
      <c r="T90" s="6" t="s">
        <v>271</v>
      </c>
      <c r="W90" s="13"/>
    </row>
    <row r="91" spans="2:24" ht="30.9" customHeight="1" x14ac:dyDescent="0.25">
      <c r="B91" s="14">
        <f t="shared" ref="B91" si="15">+C91</f>
        <v>44473</v>
      </c>
      <c r="C91" s="21">
        <v>44473</v>
      </c>
      <c r="D91" s="21"/>
      <c r="E91" s="3" t="s">
        <v>51</v>
      </c>
      <c r="F91" s="4" t="s">
        <v>112</v>
      </c>
      <c r="G91" s="294">
        <v>1</v>
      </c>
      <c r="H91" s="3"/>
      <c r="I91" s="3" t="s">
        <v>28</v>
      </c>
      <c r="J91" s="3"/>
      <c r="K91" s="3"/>
      <c r="L91" s="3"/>
      <c r="M91" s="7" t="s">
        <v>33</v>
      </c>
      <c r="N91" s="7">
        <v>0.8125</v>
      </c>
      <c r="P91" s="27">
        <f>COUNTIF($H$90:$L$122, "DA1")</f>
        <v>10</v>
      </c>
      <c r="R91" s="307"/>
      <c r="T91" s="284" t="s">
        <v>273</v>
      </c>
      <c r="W91" s="13"/>
    </row>
    <row r="92" spans="2:24" ht="30.9" customHeight="1" x14ac:dyDescent="0.25">
      <c r="B92" s="14">
        <f>+C92</f>
        <v>44473</v>
      </c>
      <c r="C92" s="21">
        <v>44473</v>
      </c>
      <c r="D92" s="21"/>
      <c r="E92" s="3" t="s">
        <v>51</v>
      </c>
      <c r="F92" s="4" t="s">
        <v>112</v>
      </c>
      <c r="G92" s="223" t="s">
        <v>32</v>
      </c>
      <c r="H92" s="3"/>
      <c r="I92" s="3"/>
      <c r="J92" s="3" t="s">
        <v>52</v>
      </c>
      <c r="K92" s="3"/>
      <c r="L92" s="3"/>
      <c r="M92" s="7" t="s">
        <v>41</v>
      </c>
      <c r="N92" s="7">
        <v>0.8125</v>
      </c>
      <c r="O92" s="9" t="s">
        <v>92</v>
      </c>
      <c r="P92" s="24" t="s">
        <v>28</v>
      </c>
      <c r="W92" s="13"/>
    </row>
    <row r="93" spans="2:24" ht="30.9" customHeight="1" x14ac:dyDescent="0.25">
      <c r="B93" s="14">
        <f t="shared" ref="B93" si="16">+C93</f>
        <v>44494</v>
      </c>
      <c r="C93" s="21">
        <v>44494</v>
      </c>
      <c r="D93" s="21"/>
      <c r="E93" s="3" t="s">
        <v>51</v>
      </c>
      <c r="F93" s="4" t="s">
        <v>112</v>
      </c>
      <c r="G93" s="259">
        <v>2</v>
      </c>
      <c r="H93" s="3"/>
      <c r="I93" s="3"/>
      <c r="J93" s="3" t="s">
        <v>52</v>
      </c>
      <c r="K93" s="3"/>
      <c r="L93" s="3"/>
      <c r="M93" s="7" t="s">
        <v>33</v>
      </c>
      <c r="N93" s="7">
        <v>0.8125</v>
      </c>
      <c r="O93" s="9" t="s">
        <v>241</v>
      </c>
      <c r="P93" s="27">
        <f>COUNTIF($H$90:$L$122, "H1")</f>
        <v>14</v>
      </c>
      <c r="T93" s="6" t="s">
        <v>274</v>
      </c>
      <c r="W93" s="13"/>
    </row>
    <row r="94" spans="2:24" ht="30.9" customHeight="1" x14ac:dyDescent="0.25">
      <c r="B94" s="14">
        <f t="shared" ref="B94" si="17">+C94</f>
        <v>44494</v>
      </c>
      <c r="C94" s="21">
        <v>44494</v>
      </c>
      <c r="D94" s="21"/>
      <c r="E94" s="3" t="s">
        <v>51</v>
      </c>
      <c r="F94" s="4" t="s">
        <v>112</v>
      </c>
      <c r="G94" s="273">
        <v>2</v>
      </c>
      <c r="H94" s="3"/>
      <c r="I94" s="3" t="s">
        <v>28</v>
      </c>
      <c r="J94" s="3"/>
      <c r="K94" s="3"/>
      <c r="L94" s="3"/>
      <c r="M94" s="7" t="s">
        <v>41</v>
      </c>
      <c r="N94" s="7">
        <v>0.8125</v>
      </c>
      <c r="O94" s="9" t="s">
        <v>92</v>
      </c>
      <c r="P94" s="24" t="s">
        <v>52</v>
      </c>
      <c r="R94" s="307"/>
      <c r="T94" s="6" t="s">
        <v>275</v>
      </c>
      <c r="W94" s="13"/>
    </row>
    <row r="95" spans="2:24" ht="30.9" customHeight="1" x14ac:dyDescent="0.25">
      <c r="B95" s="14">
        <f t="shared" si="14"/>
        <v>44599</v>
      </c>
      <c r="C95" s="21">
        <v>44599</v>
      </c>
      <c r="D95" s="21"/>
      <c r="E95" s="3" t="s">
        <v>51</v>
      </c>
      <c r="F95" s="4" t="s">
        <v>112</v>
      </c>
      <c r="G95" s="259">
        <v>2</v>
      </c>
      <c r="H95" s="3" t="s">
        <v>27</v>
      </c>
      <c r="I95" s="3"/>
      <c r="J95" s="3"/>
      <c r="K95" s="3"/>
      <c r="L95" s="213"/>
      <c r="M95" s="7" t="s">
        <v>33</v>
      </c>
      <c r="N95" s="7">
        <v>0.8125</v>
      </c>
      <c r="O95" s="9" t="s">
        <v>241</v>
      </c>
      <c r="P95" s="27">
        <f>COUNTIF($H$90:$L$122, "H2")</f>
        <v>14</v>
      </c>
      <c r="R95" s="281" t="s">
        <v>299</v>
      </c>
      <c r="T95" s="284" t="s">
        <v>276</v>
      </c>
      <c r="W95" s="25"/>
      <c r="X95" s="25"/>
    </row>
    <row r="96" spans="2:24" ht="30.9" customHeight="1" x14ac:dyDescent="0.25">
      <c r="B96" s="14">
        <f t="shared" ref="B96" si="18">+C96</f>
        <v>44599</v>
      </c>
      <c r="C96" s="21">
        <v>44599</v>
      </c>
      <c r="D96" s="21"/>
      <c r="E96" s="3" t="s">
        <v>51</v>
      </c>
      <c r="F96" s="4" t="s">
        <v>112</v>
      </c>
      <c r="G96" s="294">
        <v>3</v>
      </c>
      <c r="H96" s="3"/>
      <c r="I96" s="3" t="s">
        <v>28</v>
      </c>
      <c r="J96" s="3"/>
      <c r="K96" s="3"/>
      <c r="L96" s="213"/>
      <c r="M96" s="7" t="s">
        <v>33</v>
      </c>
      <c r="N96" s="7">
        <v>0.8125</v>
      </c>
      <c r="P96" s="6"/>
      <c r="R96" s="307"/>
      <c r="T96" s="284" t="s">
        <v>321</v>
      </c>
      <c r="W96" s="25"/>
      <c r="X96" s="25"/>
    </row>
    <row r="97" spans="2:18" ht="30.9" customHeight="1" x14ac:dyDescent="0.25">
      <c r="B97" s="14">
        <f t="shared" si="14"/>
        <v>44599</v>
      </c>
      <c r="C97" s="21">
        <v>44599</v>
      </c>
      <c r="D97" s="21"/>
      <c r="E97" s="3" t="s">
        <v>51</v>
      </c>
      <c r="F97" s="4" t="s">
        <v>112</v>
      </c>
      <c r="G97" s="259">
        <v>3</v>
      </c>
      <c r="H97" s="3"/>
      <c r="I97" s="3"/>
      <c r="J97" s="3" t="s">
        <v>52</v>
      </c>
      <c r="K97" s="3"/>
      <c r="L97" s="3"/>
      <c r="M97" s="7" t="s">
        <v>41</v>
      </c>
      <c r="N97" s="7">
        <v>0.8125</v>
      </c>
      <c r="O97" s="9" t="s">
        <v>92</v>
      </c>
      <c r="P97" s="6"/>
    </row>
    <row r="98" spans="2:18" ht="30.9" customHeight="1" x14ac:dyDescent="0.25">
      <c r="B98" s="14">
        <f t="shared" si="14"/>
        <v>44613</v>
      </c>
      <c r="C98" s="21">
        <v>44613</v>
      </c>
      <c r="D98" s="21"/>
      <c r="E98" s="3" t="s">
        <v>51</v>
      </c>
      <c r="F98" s="4" t="s">
        <v>112</v>
      </c>
      <c r="G98" s="259" t="s">
        <v>251</v>
      </c>
      <c r="H98" s="3" t="s">
        <v>27</v>
      </c>
      <c r="I98" s="3"/>
      <c r="J98" s="3" t="s">
        <v>52</v>
      </c>
      <c r="K98" s="3"/>
      <c r="L98" s="213"/>
      <c r="M98" s="7" t="s">
        <v>33</v>
      </c>
      <c r="N98" s="7">
        <v>0.8125</v>
      </c>
      <c r="O98" s="9" t="s">
        <v>241</v>
      </c>
      <c r="P98" s="6"/>
      <c r="R98" s="281" t="s">
        <v>300</v>
      </c>
    </row>
    <row r="99" spans="2:18" ht="30.9" customHeight="1" x14ac:dyDescent="0.25">
      <c r="B99" s="14">
        <f t="shared" si="14"/>
        <v>44613</v>
      </c>
      <c r="C99" s="21">
        <v>44613</v>
      </c>
      <c r="D99" s="21"/>
      <c r="E99" s="3" t="s">
        <v>51</v>
      </c>
      <c r="F99" s="4" t="s">
        <v>112</v>
      </c>
      <c r="G99" s="259">
        <v>4</v>
      </c>
      <c r="H99" s="3"/>
      <c r="I99" s="3" t="s">
        <v>28</v>
      </c>
      <c r="J99" s="3"/>
      <c r="K99" s="3"/>
      <c r="L99" s="3"/>
      <c r="M99" s="7" t="s">
        <v>41</v>
      </c>
      <c r="N99" s="7">
        <v>0.8125</v>
      </c>
      <c r="O99" s="9" t="s">
        <v>92</v>
      </c>
      <c r="P99" s="24"/>
      <c r="R99" s="307"/>
    </row>
    <row r="100" spans="2:18" ht="30.9" customHeight="1" x14ac:dyDescent="0.25">
      <c r="B100" s="14">
        <f t="shared" si="14"/>
        <v>44614</v>
      </c>
      <c r="C100" s="21">
        <v>44614</v>
      </c>
      <c r="D100" s="6"/>
      <c r="E100" s="3" t="s">
        <v>51</v>
      </c>
      <c r="F100" s="4" t="s">
        <v>112</v>
      </c>
      <c r="G100" s="8" t="s">
        <v>68</v>
      </c>
      <c r="H100" s="3" t="s">
        <v>27</v>
      </c>
      <c r="I100" s="3"/>
      <c r="J100" s="3"/>
      <c r="K100" s="3"/>
      <c r="L100" s="213"/>
      <c r="M100" s="259" t="s">
        <v>33</v>
      </c>
      <c r="N100" s="7">
        <v>0.8125</v>
      </c>
      <c r="O100" s="9" t="s">
        <v>241</v>
      </c>
      <c r="P100" s="27"/>
      <c r="R100" s="281" t="s">
        <v>258</v>
      </c>
    </row>
    <row r="101" spans="2:18" ht="30.9" customHeight="1" x14ac:dyDescent="0.25">
      <c r="B101" s="14">
        <f t="shared" ref="B101" si="19">+C101</f>
        <v>44614</v>
      </c>
      <c r="C101" s="21">
        <v>44614</v>
      </c>
      <c r="D101" s="6"/>
      <c r="E101" s="3" t="s">
        <v>51</v>
      </c>
      <c r="F101" s="4" t="s">
        <v>112</v>
      </c>
      <c r="G101" s="8" t="s">
        <v>199</v>
      </c>
      <c r="H101" s="3"/>
      <c r="I101" s="3" t="s">
        <v>28</v>
      </c>
      <c r="J101" s="3"/>
      <c r="K101" s="3"/>
      <c r="L101" s="213"/>
      <c r="M101" s="294" t="s">
        <v>33</v>
      </c>
      <c r="N101" s="7">
        <v>0.8125</v>
      </c>
      <c r="P101" s="27"/>
      <c r="R101" s="307"/>
    </row>
    <row r="102" spans="2:18" ht="30.9" customHeight="1" x14ac:dyDescent="0.25">
      <c r="B102" s="14">
        <f t="shared" si="14"/>
        <v>44615</v>
      </c>
      <c r="C102" s="21">
        <v>44615</v>
      </c>
      <c r="D102" s="6"/>
      <c r="E102" s="3" t="s">
        <v>51</v>
      </c>
      <c r="F102" s="4" t="s">
        <v>112</v>
      </c>
      <c r="G102" s="259">
        <v>5</v>
      </c>
      <c r="H102" s="3"/>
      <c r="I102" s="3"/>
      <c r="J102" s="3" t="s">
        <v>52</v>
      </c>
      <c r="K102" s="3"/>
      <c r="L102" s="213"/>
      <c r="M102" s="259" t="s">
        <v>41</v>
      </c>
      <c r="N102" s="7">
        <v>0.8125</v>
      </c>
      <c r="O102" s="9" t="s">
        <v>92</v>
      </c>
    </row>
    <row r="103" spans="2:18" ht="30.9" customHeight="1" x14ac:dyDescent="0.25">
      <c r="B103" s="14">
        <f t="shared" si="14"/>
        <v>44634</v>
      </c>
      <c r="C103" s="21">
        <v>44634</v>
      </c>
      <c r="D103" s="21"/>
      <c r="E103" s="3" t="s">
        <v>51</v>
      </c>
      <c r="F103" s="4" t="s">
        <v>112</v>
      </c>
      <c r="G103" s="8" t="s">
        <v>252</v>
      </c>
      <c r="H103" s="3" t="s">
        <v>27</v>
      </c>
      <c r="I103" s="3"/>
      <c r="J103" s="3" t="s">
        <v>52</v>
      </c>
      <c r="K103" s="3"/>
      <c r="L103" s="3"/>
      <c r="M103" s="259" t="s">
        <v>33</v>
      </c>
      <c r="N103" s="7">
        <v>0.8125</v>
      </c>
      <c r="O103" s="9" t="s">
        <v>241</v>
      </c>
      <c r="R103" s="281" t="s">
        <v>301</v>
      </c>
    </row>
    <row r="104" spans="2:18" ht="30.9" customHeight="1" x14ac:dyDescent="0.25">
      <c r="B104" s="14">
        <f t="shared" si="14"/>
        <v>44634</v>
      </c>
      <c r="C104" s="21">
        <v>44634</v>
      </c>
      <c r="D104" s="21"/>
      <c r="E104" s="3" t="s">
        <v>51</v>
      </c>
      <c r="F104" s="4" t="s">
        <v>112</v>
      </c>
      <c r="G104" s="259">
        <v>6</v>
      </c>
      <c r="H104" s="3"/>
      <c r="I104" s="3" t="s">
        <v>28</v>
      </c>
      <c r="J104" s="3"/>
      <c r="K104" s="3"/>
      <c r="L104" s="213"/>
      <c r="M104" s="7" t="s">
        <v>41</v>
      </c>
      <c r="N104" s="7">
        <v>0.8125</v>
      </c>
      <c r="O104" s="9" t="s">
        <v>92</v>
      </c>
      <c r="R104" s="307"/>
    </row>
    <row r="105" spans="2:18" ht="30.9" customHeight="1" x14ac:dyDescent="0.25">
      <c r="B105" s="14">
        <f t="shared" si="14"/>
        <v>44662</v>
      </c>
      <c r="C105" s="21">
        <v>44662</v>
      </c>
      <c r="D105" s="21"/>
      <c r="E105" s="3" t="s">
        <v>51</v>
      </c>
      <c r="F105" s="4" t="s">
        <v>112</v>
      </c>
      <c r="G105" s="259">
        <v>7</v>
      </c>
      <c r="H105" s="3"/>
      <c r="I105" s="3" t="s">
        <v>28</v>
      </c>
      <c r="J105" s="3"/>
      <c r="K105" s="3"/>
      <c r="L105" s="213"/>
      <c r="M105" s="259" t="s">
        <v>33</v>
      </c>
      <c r="N105" s="7">
        <v>0.8125</v>
      </c>
      <c r="O105" s="9" t="s">
        <v>241</v>
      </c>
      <c r="R105" s="307"/>
    </row>
    <row r="106" spans="2:18" ht="30.9" customHeight="1" x14ac:dyDescent="0.25">
      <c r="B106" s="14">
        <f t="shared" si="14"/>
        <v>44662</v>
      </c>
      <c r="C106" s="21">
        <v>44662</v>
      </c>
      <c r="D106" s="21"/>
      <c r="E106" s="3" t="s">
        <v>51</v>
      </c>
      <c r="F106" s="4" t="s">
        <v>112</v>
      </c>
      <c r="G106" s="259">
        <v>7</v>
      </c>
      <c r="H106" s="3"/>
      <c r="I106" s="3"/>
      <c r="J106" s="3" t="s">
        <v>52</v>
      </c>
      <c r="K106" s="3"/>
      <c r="L106" s="261"/>
      <c r="M106" s="7" t="s">
        <v>41</v>
      </c>
      <c r="N106" s="7">
        <v>0.8125</v>
      </c>
      <c r="O106" s="9" t="s">
        <v>92</v>
      </c>
    </row>
    <row r="107" spans="2:18" ht="30.9" customHeight="1" x14ac:dyDescent="0.25">
      <c r="B107" s="14">
        <f t="shared" si="14"/>
        <v>44663</v>
      </c>
      <c r="C107" s="21">
        <v>44663</v>
      </c>
      <c r="D107" s="21"/>
      <c r="E107" s="3" t="s">
        <v>51</v>
      </c>
      <c r="F107" s="4" t="s">
        <v>112</v>
      </c>
      <c r="G107" s="259" t="s">
        <v>253</v>
      </c>
      <c r="H107" s="3" t="s">
        <v>27</v>
      </c>
      <c r="I107" s="3"/>
      <c r="J107" s="3" t="s">
        <v>52</v>
      </c>
      <c r="K107" s="3"/>
      <c r="L107" s="3"/>
      <c r="M107" s="7" t="s">
        <v>33</v>
      </c>
      <c r="N107" s="7">
        <v>0.8125</v>
      </c>
      <c r="O107" s="9" t="s">
        <v>241</v>
      </c>
      <c r="R107" s="281" t="s">
        <v>259</v>
      </c>
    </row>
    <row r="108" spans="2:18" ht="30.9" customHeight="1" x14ac:dyDescent="0.25">
      <c r="B108" s="14">
        <f t="shared" si="14"/>
        <v>44664</v>
      </c>
      <c r="C108" s="21">
        <v>44664</v>
      </c>
      <c r="D108" s="21"/>
      <c r="E108" s="3" t="s">
        <v>51</v>
      </c>
      <c r="F108" s="4" t="s">
        <v>112</v>
      </c>
      <c r="G108" s="259">
        <v>8</v>
      </c>
      <c r="H108" s="3"/>
      <c r="I108" s="3" t="s">
        <v>28</v>
      </c>
      <c r="J108" s="3"/>
      <c r="K108" s="262"/>
      <c r="L108" s="3"/>
      <c r="M108" s="7" t="s">
        <v>41</v>
      </c>
      <c r="N108" s="7">
        <v>0.8125</v>
      </c>
      <c r="O108" s="9" t="s">
        <v>92</v>
      </c>
      <c r="R108" s="307"/>
    </row>
    <row r="109" spans="2:18" ht="30.9" customHeight="1" x14ac:dyDescent="0.25">
      <c r="B109" s="14">
        <f t="shared" si="14"/>
        <v>44676</v>
      </c>
      <c r="C109" s="21">
        <v>44676</v>
      </c>
      <c r="D109" s="21"/>
      <c r="E109" s="3" t="s">
        <v>51</v>
      </c>
      <c r="F109" s="4" t="s">
        <v>112</v>
      </c>
      <c r="G109" s="8" t="s">
        <v>81</v>
      </c>
      <c r="H109" s="3" t="s">
        <v>27</v>
      </c>
      <c r="I109" s="3"/>
      <c r="J109" s="3"/>
      <c r="K109" s="3"/>
      <c r="L109" s="3"/>
      <c r="M109" s="7" t="s">
        <v>33</v>
      </c>
      <c r="N109" s="7">
        <v>0.8125</v>
      </c>
      <c r="O109" s="9" t="s">
        <v>241</v>
      </c>
      <c r="P109" s="6"/>
      <c r="R109" s="281" t="s">
        <v>299</v>
      </c>
    </row>
    <row r="110" spans="2:18" ht="30.9" customHeight="1" x14ac:dyDescent="0.25">
      <c r="B110" s="14">
        <f t="shared" ref="B110" si="20">+C110</f>
        <v>44676</v>
      </c>
      <c r="C110" s="21">
        <v>44676</v>
      </c>
      <c r="D110" s="21"/>
      <c r="E110" s="3" t="s">
        <v>51</v>
      </c>
      <c r="F110" s="4" t="s">
        <v>112</v>
      </c>
      <c r="G110" s="8" t="s">
        <v>213</v>
      </c>
      <c r="H110" s="3"/>
      <c r="I110" s="3" t="s">
        <v>28</v>
      </c>
      <c r="J110" s="3"/>
      <c r="K110" s="3"/>
      <c r="L110" s="3"/>
      <c r="M110" s="7" t="s">
        <v>33</v>
      </c>
      <c r="N110" s="7">
        <v>0.8125</v>
      </c>
      <c r="P110" s="6"/>
      <c r="R110" s="307"/>
    </row>
    <row r="111" spans="2:18" ht="30.9" customHeight="1" x14ac:dyDescent="0.25">
      <c r="B111" s="14">
        <f t="shared" si="14"/>
        <v>44676</v>
      </c>
      <c r="C111" s="21">
        <v>44676</v>
      </c>
      <c r="D111" s="21"/>
      <c r="E111" s="3" t="s">
        <v>51</v>
      </c>
      <c r="F111" s="4" t="s">
        <v>112</v>
      </c>
      <c r="G111" s="259">
        <v>9</v>
      </c>
      <c r="H111" s="3"/>
      <c r="I111" s="3"/>
      <c r="J111" s="3" t="s">
        <v>52</v>
      </c>
      <c r="K111" s="3"/>
      <c r="L111" s="3"/>
      <c r="M111" s="7" t="s">
        <v>41</v>
      </c>
      <c r="N111" s="7">
        <v>0.8125</v>
      </c>
      <c r="O111" s="9" t="s">
        <v>92</v>
      </c>
      <c r="P111" s="6"/>
    </row>
    <row r="112" spans="2:18" ht="30.9" customHeight="1" x14ac:dyDescent="0.25">
      <c r="B112" s="14">
        <f t="shared" si="14"/>
        <v>44677</v>
      </c>
      <c r="C112" s="21">
        <v>44677</v>
      </c>
      <c r="D112" s="21"/>
      <c r="E112" s="3" t="s">
        <v>51</v>
      </c>
      <c r="F112" s="4" t="s">
        <v>112</v>
      </c>
      <c r="G112" s="8" t="s">
        <v>254</v>
      </c>
      <c r="H112" s="3" t="s">
        <v>27</v>
      </c>
      <c r="I112" s="3"/>
      <c r="J112" s="3" t="s">
        <v>52</v>
      </c>
      <c r="K112" s="101"/>
      <c r="L112" s="3"/>
      <c r="M112" s="7" t="s">
        <v>33</v>
      </c>
      <c r="N112" s="7">
        <v>0.8125</v>
      </c>
      <c r="O112" s="9" t="s">
        <v>241</v>
      </c>
      <c r="P112" s="6"/>
      <c r="R112" s="281" t="s">
        <v>300</v>
      </c>
    </row>
    <row r="113" spans="2:24" ht="30.9" customHeight="1" x14ac:dyDescent="0.25">
      <c r="B113" s="14">
        <f t="shared" si="14"/>
        <v>44678</v>
      </c>
      <c r="C113" s="21">
        <v>44678</v>
      </c>
      <c r="D113" s="21"/>
      <c r="E113" s="3" t="s">
        <v>51</v>
      </c>
      <c r="F113" s="4" t="s">
        <v>112</v>
      </c>
      <c r="G113" s="259">
        <v>10</v>
      </c>
      <c r="H113" s="3"/>
      <c r="I113" s="3" t="s">
        <v>28</v>
      </c>
      <c r="J113" s="3"/>
      <c r="K113" s="3"/>
      <c r="L113" s="3"/>
      <c r="M113" s="7" t="s">
        <v>41</v>
      </c>
      <c r="N113" s="7">
        <v>0.8125</v>
      </c>
      <c r="O113" s="9" t="s">
        <v>92</v>
      </c>
      <c r="P113" s="6"/>
      <c r="R113" s="307"/>
    </row>
    <row r="114" spans="2:24" ht="30.9" customHeight="1" x14ac:dyDescent="0.25">
      <c r="B114" s="14">
        <f t="shared" si="14"/>
        <v>44690</v>
      </c>
      <c r="C114" s="21">
        <v>44690</v>
      </c>
      <c r="D114" s="21"/>
      <c r="E114" s="3" t="s">
        <v>51</v>
      </c>
      <c r="F114" s="4" t="s">
        <v>112</v>
      </c>
      <c r="G114" s="8" t="s">
        <v>213</v>
      </c>
      <c r="H114" s="3" t="s">
        <v>27</v>
      </c>
      <c r="I114" s="3"/>
      <c r="J114" s="3"/>
      <c r="K114" s="3"/>
      <c r="L114" s="3"/>
      <c r="M114" s="7" t="s">
        <v>33</v>
      </c>
      <c r="N114" s="7">
        <v>0.8125</v>
      </c>
      <c r="O114" s="9" t="s">
        <v>241</v>
      </c>
      <c r="P114" s="6"/>
      <c r="R114" s="281" t="s">
        <v>258</v>
      </c>
    </row>
    <row r="115" spans="2:24" ht="30.9" customHeight="1" x14ac:dyDescent="0.25">
      <c r="B115" s="14">
        <f t="shared" ref="B115" si="21">+C115</f>
        <v>44690</v>
      </c>
      <c r="C115" s="21">
        <v>44690</v>
      </c>
      <c r="D115" s="21"/>
      <c r="E115" s="3" t="s">
        <v>51</v>
      </c>
      <c r="F115" s="4" t="s">
        <v>112</v>
      </c>
      <c r="G115" s="8" t="s">
        <v>219</v>
      </c>
      <c r="H115" s="3"/>
      <c r="I115" s="3" t="s">
        <v>28</v>
      </c>
      <c r="J115" s="3"/>
      <c r="K115" s="3"/>
      <c r="L115" s="3"/>
      <c r="M115" s="7" t="s">
        <v>33</v>
      </c>
      <c r="N115" s="7">
        <v>0.8125</v>
      </c>
      <c r="P115" s="6"/>
      <c r="R115" s="307"/>
    </row>
    <row r="116" spans="2:24" ht="30.9" customHeight="1" x14ac:dyDescent="0.25">
      <c r="B116" s="14">
        <f t="shared" si="14"/>
        <v>44690</v>
      </c>
      <c r="C116" s="21">
        <v>44690</v>
      </c>
      <c r="D116" s="21"/>
      <c r="E116" s="3" t="s">
        <v>51</v>
      </c>
      <c r="F116" s="4" t="s">
        <v>112</v>
      </c>
      <c r="G116" s="259">
        <v>11</v>
      </c>
      <c r="H116" s="3"/>
      <c r="I116" s="3"/>
      <c r="J116" s="3" t="s">
        <v>52</v>
      </c>
      <c r="K116" s="3"/>
      <c r="L116" s="3"/>
      <c r="M116" s="7" t="s">
        <v>41</v>
      </c>
      <c r="N116" s="7">
        <v>0.8125</v>
      </c>
      <c r="O116" s="9" t="s">
        <v>92</v>
      </c>
      <c r="P116" s="6"/>
    </row>
    <row r="117" spans="2:24" ht="30.9" customHeight="1" x14ac:dyDescent="0.25">
      <c r="B117" s="14">
        <f t="shared" si="14"/>
        <v>44704</v>
      </c>
      <c r="C117" s="21">
        <v>44704</v>
      </c>
      <c r="D117" s="21"/>
      <c r="E117" s="3" t="s">
        <v>51</v>
      </c>
      <c r="F117" s="4" t="s">
        <v>112</v>
      </c>
      <c r="G117" s="8" t="s">
        <v>255</v>
      </c>
      <c r="H117" s="3" t="s">
        <v>27</v>
      </c>
      <c r="I117" s="3"/>
      <c r="J117" s="3" t="s">
        <v>52</v>
      </c>
      <c r="K117" s="101"/>
      <c r="L117" s="3"/>
      <c r="M117" s="7" t="s">
        <v>33</v>
      </c>
      <c r="N117" s="7">
        <v>0.8125</v>
      </c>
      <c r="O117" s="9" t="s">
        <v>241</v>
      </c>
      <c r="R117" s="281" t="s">
        <v>301</v>
      </c>
    </row>
    <row r="118" spans="2:24" ht="30.9" customHeight="1" x14ac:dyDescent="0.25">
      <c r="B118" s="14">
        <f t="shared" si="14"/>
        <v>44704</v>
      </c>
      <c r="C118" s="21">
        <v>44704</v>
      </c>
      <c r="D118" s="21"/>
      <c r="E118" s="3" t="s">
        <v>51</v>
      </c>
      <c r="F118" s="4" t="s">
        <v>112</v>
      </c>
      <c r="G118" s="259">
        <v>12</v>
      </c>
      <c r="H118" s="3"/>
      <c r="I118" s="3" t="s">
        <v>28</v>
      </c>
      <c r="J118" s="3"/>
      <c r="K118" s="3"/>
      <c r="L118" s="3"/>
      <c r="M118" s="7" t="s">
        <v>41</v>
      </c>
      <c r="N118" s="7">
        <v>0.8125</v>
      </c>
      <c r="O118" s="9" t="s">
        <v>92</v>
      </c>
      <c r="R118" s="307"/>
    </row>
    <row r="119" spans="2:24" ht="30.9" customHeight="1" x14ac:dyDescent="0.25">
      <c r="B119" s="14">
        <f t="shared" si="14"/>
        <v>44725</v>
      </c>
      <c r="C119" s="21">
        <v>44725</v>
      </c>
      <c r="D119" s="21"/>
      <c r="E119" s="3" t="s">
        <v>51</v>
      </c>
      <c r="F119" s="4" t="s">
        <v>112</v>
      </c>
      <c r="G119" s="8" t="s">
        <v>222</v>
      </c>
      <c r="H119" s="3"/>
      <c r="I119" s="3" t="s">
        <v>28</v>
      </c>
      <c r="J119" s="3"/>
      <c r="K119" s="3"/>
      <c r="L119" s="3"/>
      <c r="M119" s="7" t="s">
        <v>33</v>
      </c>
      <c r="N119" s="7">
        <v>0.8125</v>
      </c>
      <c r="O119" s="9" t="s">
        <v>241</v>
      </c>
      <c r="P119" s="272"/>
      <c r="R119" s="307"/>
      <c r="W119" s="40"/>
      <c r="X119" s="40"/>
    </row>
    <row r="120" spans="2:24" ht="30.9" customHeight="1" x14ac:dyDescent="0.25">
      <c r="B120" s="14">
        <f t="shared" si="14"/>
        <v>44725</v>
      </c>
      <c r="C120" s="21">
        <v>44725</v>
      </c>
      <c r="D120" s="21"/>
      <c r="E120" s="3" t="s">
        <v>51</v>
      </c>
      <c r="F120" s="4" t="s">
        <v>112</v>
      </c>
      <c r="G120" s="259">
        <v>13</v>
      </c>
      <c r="H120" s="3"/>
      <c r="I120" s="3"/>
      <c r="J120" s="3" t="s">
        <v>52</v>
      </c>
      <c r="K120" s="3"/>
      <c r="L120" s="3"/>
      <c r="M120" s="7" t="s">
        <v>41</v>
      </c>
      <c r="N120" s="7">
        <v>0.8125</v>
      </c>
      <c r="O120" s="9" t="s">
        <v>92</v>
      </c>
      <c r="P120" s="24"/>
      <c r="W120" s="13"/>
    </row>
    <row r="121" spans="2:24" ht="30.9" customHeight="1" x14ac:dyDescent="0.25">
      <c r="B121" s="14">
        <f t="shared" si="14"/>
        <v>44732</v>
      </c>
      <c r="C121" s="21">
        <v>44732</v>
      </c>
      <c r="D121" s="21"/>
      <c r="E121" s="3" t="s">
        <v>51</v>
      </c>
      <c r="F121" s="4" t="s">
        <v>112</v>
      </c>
      <c r="G121" s="8" t="s">
        <v>228</v>
      </c>
      <c r="H121" s="3"/>
      <c r="I121" s="3"/>
      <c r="J121" s="3" t="s">
        <v>52</v>
      </c>
      <c r="K121" s="101"/>
      <c r="L121" s="3"/>
      <c r="M121" s="7" t="s">
        <v>33</v>
      </c>
      <c r="N121" s="7">
        <v>0.8125</v>
      </c>
      <c r="O121" s="9" t="s">
        <v>241</v>
      </c>
      <c r="P121" s="27"/>
      <c r="W121" s="13"/>
    </row>
    <row r="122" spans="2:24" ht="30.9" customHeight="1" x14ac:dyDescent="0.25">
      <c r="B122" s="14">
        <f t="shared" si="14"/>
        <v>44732</v>
      </c>
      <c r="C122" s="21">
        <v>44732</v>
      </c>
      <c r="D122" s="21"/>
      <c r="E122" s="3" t="s">
        <v>51</v>
      </c>
      <c r="F122" s="4" t="s">
        <v>112</v>
      </c>
      <c r="G122" s="259">
        <v>14</v>
      </c>
      <c r="H122" s="3"/>
      <c r="I122" s="3" t="s">
        <v>28</v>
      </c>
      <c r="J122" s="3"/>
      <c r="K122" s="3"/>
      <c r="L122" s="3"/>
      <c r="M122" s="7" t="s">
        <v>41</v>
      </c>
      <c r="N122" s="7">
        <v>0.8125</v>
      </c>
      <c r="O122" s="9" t="s">
        <v>92</v>
      </c>
      <c r="P122" s="24"/>
      <c r="R122" s="307"/>
      <c r="W122" s="13"/>
    </row>
    <row r="123" spans="2:24" ht="30.9" customHeight="1" x14ac:dyDescent="0.25">
      <c r="B123" s="14"/>
      <c r="C123" s="21"/>
      <c r="D123" s="21"/>
      <c r="G123" s="259"/>
      <c r="H123" s="3"/>
      <c r="I123" s="3"/>
      <c r="J123" s="3"/>
      <c r="K123" s="3"/>
      <c r="L123" s="3"/>
      <c r="P123" s="24"/>
      <c r="W123" s="13"/>
    </row>
    <row r="124" spans="2:24" ht="30.9" customHeight="1" x14ac:dyDescent="0.25">
      <c r="B124" s="3"/>
      <c r="C124" s="1" t="s">
        <v>126</v>
      </c>
      <c r="D124" s="21"/>
      <c r="L124" s="26"/>
      <c r="M124" s="1" t="s">
        <v>110</v>
      </c>
      <c r="N124" s="1" t="s">
        <v>4</v>
      </c>
      <c r="O124" s="1" t="s">
        <v>111</v>
      </c>
      <c r="P124" s="1" t="s">
        <v>0</v>
      </c>
      <c r="R124" s="282" t="s">
        <v>260</v>
      </c>
      <c r="S124" s="283"/>
      <c r="T124" s="282" t="s">
        <v>261</v>
      </c>
      <c r="W124" s="13"/>
    </row>
    <row r="125" spans="2:24" ht="30.9" customHeight="1" x14ac:dyDescent="0.25">
      <c r="B125" s="14">
        <f t="shared" ref="B125:B127" si="22">+C125</f>
        <v>44486</v>
      </c>
      <c r="C125" s="21">
        <v>44486</v>
      </c>
      <c r="D125" s="21"/>
      <c r="E125" s="3" t="s">
        <v>51</v>
      </c>
      <c r="F125" s="4" t="s">
        <v>112</v>
      </c>
      <c r="G125" s="259">
        <v>1</v>
      </c>
      <c r="H125" s="3" t="s">
        <v>20</v>
      </c>
      <c r="I125" s="3" t="s">
        <v>23</v>
      </c>
      <c r="J125" s="3"/>
      <c r="K125" s="3"/>
      <c r="L125" s="3"/>
      <c r="M125" s="7" t="s">
        <v>33</v>
      </c>
      <c r="N125" s="7">
        <v>0.41666666666666669</v>
      </c>
      <c r="O125" s="9" t="s">
        <v>231</v>
      </c>
      <c r="P125" s="24" t="s">
        <v>20</v>
      </c>
      <c r="R125" s="281" t="s">
        <v>267</v>
      </c>
      <c r="W125" s="13"/>
    </row>
    <row r="126" spans="2:24" ht="30.9" customHeight="1" x14ac:dyDescent="0.25">
      <c r="B126" s="14">
        <f t="shared" si="22"/>
        <v>44486</v>
      </c>
      <c r="C126" s="21">
        <v>44486</v>
      </c>
      <c r="D126" s="21"/>
      <c r="E126" s="3" t="s">
        <v>51</v>
      </c>
      <c r="F126" s="4" t="s">
        <v>112</v>
      </c>
      <c r="G126" s="259">
        <v>1</v>
      </c>
      <c r="H126" s="3"/>
      <c r="I126" s="3"/>
      <c r="J126" s="3" t="s">
        <v>25</v>
      </c>
      <c r="K126" s="3"/>
      <c r="L126" s="3"/>
      <c r="M126" s="259" t="s">
        <v>33</v>
      </c>
      <c r="N126" s="7">
        <v>0.58333333333333337</v>
      </c>
      <c r="O126" s="9" t="s">
        <v>92</v>
      </c>
      <c r="P126" s="27">
        <f>COUNTIF($H$125:$L$142, "WLD")</f>
        <v>5</v>
      </c>
      <c r="R126" s="281"/>
      <c r="T126" s="6" t="s">
        <v>271</v>
      </c>
      <c r="W126" s="13"/>
    </row>
    <row r="127" spans="2:24" ht="30.9" customHeight="1" x14ac:dyDescent="0.25">
      <c r="B127" s="14">
        <f t="shared" si="22"/>
        <v>44507</v>
      </c>
      <c r="C127" s="21">
        <v>44507</v>
      </c>
      <c r="D127" s="21"/>
      <c r="E127" s="3" t="s">
        <v>51</v>
      </c>
      <c r="F127" s="4" t="s">
        <v>112</v>
      </c>
      <c r="G127" s="259">
        <v>2</v>
      </c>
      <c r="H127" s="3"/>
      <c r="I127" s="3"/>
      <c r="J127" s="3" t="s">
        <v>25</v>
      </c>
      <c r="K127" s="3"/>
      <c r="L127" s="3"/>
      <c r="M127" s="259" t="s">
        <v>33</v>
      </c>
      <c r="N127" s="7">
        <v>0.41666666666666669</v>
      </c>
      <c r="O127" s="9" t="s">
        <v>231</v>
      </c>
      <c r="P127" s="24" t="s">
        <v>23</v>
      </c>
      <c r="R127" s="281"/>
      <c r="T127" s="284" t="s">
        <v>277</v>
      </c>
      <c r="W127" s="13"/>
    </row>
    <row r="128" spans="2:24" ht="30.9" customHeight="1" x14ac:dyDescent="0.25">
      <c r="B128" s="14">
        <f t="shared" ref="B128:B144" si="23">+C128</f>
        <v>44507</v>
      </c>
      <c r="C128" s="21">
        <v>44507</v>
      </c>
      <c r="D128" s="21"/>
      <c r="E128" s="3" t="s">
        <v>51</v>
      </c>
      <c r="F128" s="4" t="s">
        <v>112</v>
      </c>
      <c r="G128" s="259">
        <v>2</v>
      </c>
      <c r="H128" s="3"/>
      <c r="I128" s="3" t="s">
        <v>23</v>
      </c>
      <c r="J128" s="3"/>
      <c r="K128" s="3"/>
      <c r="L128" s="3"/>
      <c r="M128" s="259" t="s">
        <v>33</v>
      </c>
      <c r="N128" s="7">
        <v>0.41666666666666669</v>
      </c>
      <c r="O128" s="9" t="s">
        <v>92</v>
      </c>
      <c r="P128" s="27">
        <f>COUNTIF($H$125:$L$142, "WLH")</f>
        <v>7</v>
      </c>
      <c r="W128" s="13"/>
    </row>
    <row r="129" spans="1:23" ht="30.9" customHeight="1" x14ac:dyDescent="0.25">
      <c r="B129" s="14">
        <f t="shared" si="23"/>
        <v>44584</v>
      </c>
      <c r="C129" s="21">
        <v>44584</v>
      </c>
      <c r="D129" s="21"/>
      <c r="E129" s="3" t="s">
        <v>51</v>
      </c>
      <c r="F129" s="4" t="s">
        <v>112</v>
      </c>
      <c r="G129" s="8" t="s">
        <v>388</v>
      </c>
      <c r="H129" s="3" t="s">
        <v>20</v>
      </c>
      <c r="I129" s="3"/>
      <c r="J129" s="3" t="s">
        <v>25</v>
      </c>
      <c r="K129" s="3"/>
      <c r="L129" s="3"/>
      <c r="M129" s="259" t="s">
        <v>33</v>
      </c>
      <c r="N129" s="7">
        <v>0.41666666666666669</v>
      </c>
      <c r="O129" s="9" t="s">
        <v>231</v>
      </c>
      <c r="P129" s="24" t="s">
        <v>25</v>
      </c>
      <c r="R129" s="281" t="s">
        <v>268</v>
      </c>
      <c r="T129" s="6" t="s">
        <v>322</v>
      </c>
      <c r="W129" s="13"/>
    </row>
    <row r="130" spans="1:23" ht="30.9" customHeight="1" x14ac:dyDescent="0.25">
      <c r="B130" s="14">
        <f t="shared" si="23"/>
        <v>44584</v>
      </c>
      <c r="C130" s="21">
        <v>44584</v>
      </c>
      <c r="D130" s="21"/>
      <c r="E130" s="3" t="s">
        <v>51</v>
      </c>
      <c r="F130" s="4" t="s">
        <v>112</v>
      </c>
      <c r="G130" s="259">
        <v>3</v>
      </c>
      <c r="H130" s="3"/>
      <c r="I130" s="3" t="s">
        <v>23</v>
      </c>
      <c r="K130" s="3"/>
      <c r="L130" s="3"/>
      <c r="M130" s="259" t="s">
        <v>33</v>
      </c>
      <c r="N130" s="7">
        <v>0.58333333333333337</v>
      </c>
      <c r="O130" s="9" t="s">
        <v>92</v>
      </c>
      <c r="P130" s="27">
        <f>COUNTIF($H$125:$L$142, "H2LL")</f>
        <v>7</v>
      </c>
      <c r="R130" s="281"/>
      <c r="T130" s="284" t="s">
        <v>323</v>
      </c>
      <c r="W130" s="13"/>
    </row>
    <row r="131" spans="1:23" ht="30.9" customHeight="1" x14ac:dyDescent="0.25">
      <c r="B131" s="14">
        <f t="shared" si="23"/>
        <v>44619</v>
      </c>
      <c r="C131" s="21">
        <v>44619</v>
      </c>
      <c r="D131" s="21"/>
      <c r="E131" s="3" t="s">
        <v>51</v>
      </c>
      <c r="F131" s="4" t="s">
        <v>112</v>
      </c>
      <c r="G131" s="8" t="s">
        <v>251</v>
      </c>
      <c r="H131" s="3" t="s">
        <v>20</v>
      </c>
      <c r="I131" s="3" t="s">
        <v>23</v>
      </c>
      <c r="K131" s="3"/>
      <c r="L131" s="3"/>
      <c r="M131" s="259" t="s">
        <v>33</v>
      </c>
      <c r="N131" s="7">
        <v>0.41666666666666669</v>
      </c>
      <c r="O131" s="9" t="s">
        <v>231</v>
      </c>
      <c r="R131" s="281" t="s">
        <v>302</v>
      </c>
      <c r="W131" s="13"/>
    </row>
    <row r="132" spans="1:23" ht="30.9" customHeight="1" x14ac:dyDescent="0.25">
      <c r="B132" s="14">
        <f t="shared" si="23"/>
        <v>44619</v>
      </c>
      <c r="C132" s="21">
        <v>44619</v>
      </c>
      <c r="D132" s="21"/>
      <c r="E132" s="3" t="s">
        <v>51</v>
      </c>
      <c r="F132" s="4" t="s">
        <v>112</v>
      </c>
      <c r="G132" s="259">
        <v>4</v>
      </c>
      <c r="H132" s="3"/>
      <c r="J132" s="3" t="s">
        <v>25</v>
      </c>
      <c r="K132" s="3"/>
      <c r="L132" s="3"/>
      <c r="M132" s="259" t="s">
        <v>33</v>
      </c>
      <c r="N132" s="7">
        <v>0.58333333333333337</v>
      </c>
      <c r="O132" s="9" t="s">
        <v>92</v>
      </c>
      <c r="P132" s="27"/>
      <c r="R132" s="281"/>
      <c r="W132" s="13"/>
    </row>
    <row r="133" spans="1:23" ht="30.9" customHeight="1" x14ac:dyDescent="0.25">
      <c r="A133" s="260"/>
      <c r="B133" s="14">
        <f t="shared" si="23"/>
        <v>44647</v>
      </c>
      <c r="C133" s="21">
        <v>44647</v>
      </c>
      <c r="D133" s="21"/>
      <c r="E133" s="3" t="s">
        <v>51</v>
      </c>
      <c r="F133" s="4" t="s">
        <v>112</v>
      </c>
      <c r="G133" s="259">
        <v>5</v>
      </c>
      <c r="H133" s="3"/>
      <c r="I133" s="3"/>
      <c r="J133" s="3" t="s">
        <v>25</v>
      </c>
      <c r="K133" s="3"/>
      <c r="L133" s="3"/>
      <c r="M133" s="259" t="s">
        <v>33</v>
      </c>
      <c r="N133" s="7">
        <v>0.41666666666666669</v>
      </c>
      <c r="O133" s="9" t="s">
        <v>231</v>
      </c>
      <c r="R133" s="281"/>
    </row>
    <row r="134" spans="1:23" ht="30.9" customHeight="1" x14ac:dyDescent="0.25">
      <c r="A134" s="260"/>
      <c r="B134" s="14">
        <f t="shared" si="23"/>
        <v>44647</v>
      </c>
      <c r="C134" s="21">
        <v>44647</v>
      </c>
      <c r="D134" s="21"/>
      <c r="E134" s="3" t="s">
        <v>51</v>
      </c>
      <c r="F134" s="4" t="s">
        <v>112</v>
      </c>
      <c r="G134" s="259">
        <v>5</v>
      </c>
      <c r="H134" s="3"/>
      <c r="I134" s="3" t="s">
        <v>23</v>
      </c>
      <c r="J134" s="3"/>
      <c r="K134" s="3"/>
      <c r="L134" s="3"/>
      <c r="M134" s="7" t="s">
        <v>33</v>
      </c>
      <c r="N134" s="7">
        <v>0.41666666666666669</v>
      </c>
      <c r="O134" s="9" t="s">
        <v>92</v>
      </c>
    </row>
    <row r="135" spans="1:23" ht="30.9" customHeight="1" x14ac:dyDescent="0.25">
      <c r="B135" s="14">
        <f t="shared" si="23"/>
        <v>44675</v>
      </c>
      <c r="C135" s="21">
        <v>44675</v>
      </c>
      <c r="D135" s="21"/>
      <c r="E135" s="3" t="s">
        <v>51</v>
      </c>
      <c r="F135" s="4" t="s">
        <v>112</v>
      </c>
      <c r="G135" s="8" t="s">
        <v>389</v>
      </c>
      <c r="H135" s="3" t="s">
        <v>20</v>
      </c>
      <c r="I135" s="3"/>
      <c r="J135" s="3" t="s">
        <v>25</v>
      </c>
      <c r="K135" s="3"/>
      <c r="L135" s="213"/>
      <c r="M135" s="259" t="s">
        <v>33</v>
      </c>
      <c r="N135" s="7">
        <v>0.41666666666666669</v>
      </c>
      <c r="O135" s="9" t="s">
        <v>231</v>
      </c>
      <c r="R135" s="281" t="s">
        <v>303</v>
      </c>
    </row>
    <row r="136" spans="1:23" ht="30.9" customHeight="1" x14ac:dyDescent="0.25">
      <c r="B136" s="14">
        <f t="shared" si="23"/>
        <v>44675</v>
      </c>
      <c r="C136" s="21">
        <v>44675</v>
      </c>
      <c r="D136" s="21"/>
      <c r="E136" s="3" t="s">
        <v>51</v>
      </c>
      <c r="F136" s="4" t="s">
        <v>112</v>
      </c>
      <c r="G136" s="259">
        <v>6</v>
      </c>
      <c r="H136" s="3"/>
      <c r="I136" s="3" t="s">
        <v>23</v>
      </c>
      <c r="K136" s="3"/>
      <c r="L136" s="213"/>
      <c r="M136" s="259" t="s">
        <v>33</v>
      </c>
      <c r="N136" s="7">
        <v>0.58333333333333337</v>
      </c>
      <c r="O136" s="9" t="s">
        <v>92</v>
      </c>
      <c r="R136" s="281"/>
    </row>
    <row r="137" spans="1:23" ht="30.9" customHeight="1" x14ac:dyDescent="0.25">
      <c r="B137" s="14">
        <f t="shared" si="23"/>
        <v>44703</v>
      </c>
      <c r="C137" s="21">
        <v>44703</v>
      </c>
      <c r="D137" s="21"/>
      <c r="E137" s="3" t="s">
        <v>51</v>
      </c>
      <c r="F137" s="4" t="s">
        <v>112</v>
      </c>
      <c r="G137" s="8" t="s">
        <v>314</v>
      </c>
      <c r="H137" s="3" t="s">
        <v>20</v>
      </c>
      <c r="I137" s="3" t="s">
        <v>23</v>
      </c>
      <c r="J137" s="3"/>
      <c r="K137" s="3"/>
      <c r="L137" s="213"/>
      <c r="M137" s="259" t="s">
        <v>33</v>
      </c>
      <c r="N137" s="8" t="s">
        <v>232</v>
      </c>
      <c r="O137" s="9" t="s">
        <v>231</v>
      </c>
      <c r="R137" s="281" t="s">
        <v>297</v>
      </c>
    </row>
    <row r="138" spans="1:23" ht="30.9" customHeight="1" x14ac:dyDescent="0.25">
      <c r="B138" s="14">
        <f t="shared" si="23"/>
        <v>44703</v>
      </c>
      <c r="C138" s="21">
        <v>44703</v>
      </c>
      <c r="D138" s="21"/>
      <c r="E138" s="3" t="s">
        <v>51</v>
      </c>
      <c r="F138" s="4" t="s">
        <v>112</v>
      </c>
      <c r="G138" s="259">
        <v>7</v>
      </c>
      <c r="H138" s="3"/>
      <c r="I138" s="3"/>
      <c r="J138" s="3" t="s">
        <v>25</v>
      </c>
      <c r="K138" s="3"/>
      <c r="L138" s="213"/>
      <c r="M138" s="259" t="s">
        <v>33</v>
      </c>
      <c r="N138" s="7">
        <v>0.58333333333333337</v>
      </c>
      <c r="O138" s="9" t="s">
        <v>92</v>
      </c>
      <c r="R138" s="281"/>
    </row>
    <row r="139" spans="1:23" ht="30.9" customHeight="1" x14ac:dyDescent="0.25">
      <c r="B139" s="14">
        <f t="shared" si="23"/>
        <v>44709</v>
      </c>
      <c r="C139" s="21">
        <v>44709</v>
      </c>
      <c r="D139" s="21"/>
      <c r="E139" s="32" t="s">
        <v>127</v>
      </c>
      <c r="F139" s="33"/>
      <c r="G139" s="34"/>
      <c r="H139" s="32" t="s">
        <v>73</v>
      </c>
      <c r="I139" s="32"/>
      <c r="J139" s="32"/>
      <c r="L139" s="8"/>
      <c r="M139" s="7" t="s">
        <v>177</v>
      </c>
      <c r="N139" s="9"/>
      <c r="O139" s="356" t="s">
        <v>362</v>
      </c>
      <c r="P139" s="356"/>
    </row>
    <row r="140" spans="1:23" ht="30.9" customHeight="1" x14ac:dyDescent="0.25">
      <c r="B140" s="14">
        <f t="shared" si="23"/>
        <v>44709</v>
      </c>
      <c r="C140" s="21">
        <v>44709</v>
      </c>
      <c r="D140" s="21"/>
      <c r="E140" s="29" t="s">
        <v>127</v>
      </c>
      <c r="F140" s="30"/>
      <c r="G140" s="31"/>
      <c r="H140" s="29" t="s">
        <v>72</v>
      </c>
      <c r="I140" s="29"/>
      <c r="J140" s="29"/>
      <c r="L140" s="8"/>
      <c r="M140" s="7" t="s">
        <v>177</v>
      </c>
      <c r="N140" s="9"/>
      <c r="O140" s="356" t="s">
        <v>362</v>
      </c>
      <c r="P140" s="356"/>
      <c r="R140" s="35"/>
      <c r="S140" s="35"/>
    </row>
    <row r="141" spans="1:23" ht="30.9" customHeight="1" x14ac:dyDescent="0.25">
      <c r="B141" s="14">
        <f>+C141</f>
        <v>44710</v>
      </c>
      <c r="C141" s="21">
        <v>44710</v>
      </c>
      <c r="D141" s="21"/>
      <c r="E141" s="32" t="s">
        <v>127</v>
      </c>
      <c r="F141" s="33"/>
      <c r="G141" s="34"/>
      <c r="H141" s="32" t="s">
        <v>73</v>
      </c>
      <c r="I141" s="32"/>
      <c r="J141" s="32"/>
      <c r="L141" s="8"/>
      <c r="M141" s="7" t="s">
        <v>177</v>
      </c>
      <c r="N141" s="9"/>
      <c r="O141" s="356" t="s">
        <v>362</v>
      </c>
      <c r="P141" s="356"/>
    </row>
    <row r="142" spans="1:23" ht="30.9" customHeight="1" x14ac:dyDescent="0.25">
      <c r="B142" s="14">
        <f>+C142</f>
        <v>44710</v>
      </c>
      <c r="C142" s="21">
        <v>44710</v>
      </c>
      <c r="D142" s="21"/>
      <c r="E142" s="29" t="s">
        <v>127</v>
      </c>
      <c r="F142" s="30"/>
      <c r="G142" s="31"/>
      <c r="H142" s="29" t="s">
        <v>72</v>
      </c>
      <c r="I142" s="29"/>
      <c r="J142" s="29"/>
      <c r="L142" s="8"/>
      <c r="M142" s="7" t="s">
        <v>177</v>
      </c>
      <c r="N142" s="9"/>
      <c r="O142" s="356" t="s">
        <v>362</v>
      </c>
      <c r="P142" s="356"/>
      <c r="R142" s="35"/>
      <c r="S142" s="35"/>
    </row>
    <row r="143" spans="1:23" ht="30.9" customHeight="1" x14ac:dyDescent="0.25">
      <c r="B143" s="14">
        <f t="shared" si="23"/>
        <v>44758</v>
      </c>
      <c r="C143" s="21">
        <v>44758</v>
      </c>
      <c r="D143" s="21"/>
      <c r="E143" s="29" t="s">
        <v>128</v>
      </c>
      <c r="F143" s="30"/>
      <c r="G143" s="31"/>
      <c r="H143" s="29"/>
      <c r="I143" s="29"/>
      <c r="J143" s="29"/>
      <c r="L143" s="8"/>
      <c r="M143" s="7" t="s">
        <v>177</v>
      </c>
      <c r="N143" s="9"/>
      <c r="O143" s="356" t="s">
        <v>364</v>
      </c>
      <c r="P143" s="356"/>
      <c r="R143" s="35"/>
      <c r="S143" s="35"/>
    </row>
    <row r="144" spans="1:23" ht="30.9" customHeight="1" x14ac:dyDescent="0.25">
      <c r="B144" s="14">
        <f t="shared" si="23"/>
        <v>44759</v>
      </c>
      <c r="C144" s="21">
        <v>44759</v>
      </c>
      <c r="D144" s="21"/>
      <c r="E144" s="29" t="s">
        <v>128</v>
      </c>
      <c r="F144" s="30"/>
      <c r="G144" s="31"/>
      <c r="H144" s="29"/>
      <c r="I144" s="29"/>
      <c r="J144" s="29"/>
      <c r="L144" s="8"/>
      <c r="M144" s="7" t="s">
        <v>177</v>
      </c>
      <c r="N144" s="9"/>
      <c r="O144" s="356" t="s">
        <v>364</v>
      </c>
      <c r="P144" s="356"/>
      <c r="R144" s="35"/>
      <c r="S144" s="35"/>
    </row>
    <row r="145" spans="2:20" ht="30.9" customHeight="1" x14ac:dyDescent="0.25">
      <c r="B145" s="3"/>
      <c r="C145" s="21"/>
      <c r="D145" s="21"/>
      <c r="E145" s="41"/>
      <c r="F145" s="42"/>
      <c r="G145" s="43"/>
      <c r="H145" s="41"/>
      <c r="I145" s="41"/>
      <c r="J145" s="41"/>
      <c r="L145" s="8"/>
      <c r="M145" s="9"/>
      <c r="N145" s="9"/>
      <c r="R145" s="35"/>
      <c r="S145" s="35"/>
    </row>
    <row r="146" spans="2:20" ht="30.9" customHeight="1" x14ac:dyDescent="0.25">
      <c r="B146" s="3"/>
      <c r="C146" s="1" t="s">
        <v>129</v>
      </c>
      <c r="D146" s="21"/>
      <c r="L146" s="26"/>
      <c r="M146" s="1" t="s">
        <v>110</v>
      </c>
      <c r="N146" s="1" t="s">
        <v>4</v>
      </c>
      <c r="O146" s="1" t="s">
        <v>111</v>
      </c>
      <c r="P146" s="1" t="s">
        <v>0</v>
      </c>
      <c r="R146" s="283"/>
      <c r="S146" s="283"/>
      <c r="T146" s="282" t="s">
        <v>261</v>
      </c>
    </row>
    <row r="147" spans="2:20" ht="30.9" customHeight="1" x14ac:dyDescent="0.25">
      <c r="B147" s="14">
        <f t="shared" ref="B147" si="24">+C147</f>
        <v>44671</v>
      </c>
      <c r="C147" s="21">
        <v>44671</v>
      </c>
      <c r="D147" s="21"/>
      <c r="E147" s="3" t="s">
        <v>130</v>
      </c>
      <c r="F147" s="259" t="s">
        <v>88</v>
      </c>
      <c r="M147" s="7" t="s">
        <v>41</v>
      </c>
      <c r="N147" s="7">
        <v>0.79166666666666663</v>
      </c>
      <c r="O147" s="9" t="s">
        <v>92</v>
      </c>
      <c r="P147" s="353"/>
      <c r="Q147" s="353"/>
      <c r="R147" s="353"/>
      <c r="S147" s="273"/>
    </row>
    <row r="148" spans="2:20" ht="30.9" customHeight="1" x14ac:dyDescent="0.25">
      <c r="B148" s="3"/>
      <c r="C148" s="21"/>
      <c r="D148" s="21"/>
      <c r="E148" s="6"/>
      <c r="F148" s="259"/>
      <c r="P148" s="260"/>
      <c r="Q148" s="260"/>
      <c r="R148" s="260"/>
      <c r="S148" s="274"/>
    </row>
    <row r="149" spans="2:20" ht="30.9" customHeight="1" x14ac:dyDescent="0.25">
      <c r="B149" s="3"/>
      <c r="C149" s="1" t="s">
        <v>131</v>
      </c>
      <c r="D149" s="21"/>
      <c r="L149" s="26"/>
      <c r="M149" s="1" t="s">
        <v>110</v>
      </c>
      <c r="N149" s="1" t="s">
        <v>4</v>
      </c>
      <c r="O149" s="1" t="s">
        <v>111</v>
      </c>
      <c r="P149" s="1" t="s">
        <v>0</v>
      </c>
      <c r="T149" s="282" t="s">
        <v>261</v>
      </c>
    </row>
    <row r="150" spans="2:20" ht="30.9" customHeight="1" x14ac:dyDescent="0.25">
      <c r="B150" s="14">
        <f t="shared" ref="B150:B155" si="25">+C150</f>
        <v>44472</v>
      </c>
      <c r="C150" s="21">
        <v>44472</v>
      </c>
      <c r="D150" s="21"/>
      <c r="E150" s="3" t="s">
        <v>233</v>
      </c>
      <c r="G150" s="3"/>
      <c r="H150" s="3" t="s">
        <v>234</v>
      </c>
      <c r="I150" s="3"/>
      <c r="J150" s="3"/>
      <c r="K150" s="3"/>
      <c r="L150" s="3"/>
      <c r="M150" s="259" t="s">
        <v>33</v>
      </c>
      <c r="N150" s="44">
        <v>0.41666666666666669</v>
      </c>
      <c r="O150" s="260">
        <v>32</v>
      </c>
      <c r="P150" s="353"/>
      <c r="Q150" s="353"/>
      <c r="R150" s="353"/>
      <c r="S150" s="273"/>
    </row>
    <row r="151" spans="2:20" ht="30.9" customHeight="1" x14ac:dyDescent="0.25">
      <c r="B151" s="14">
        <f t="shared" si="25"/>
        <v>44478</v>
      </c>
      <c r="C151" s="21">
        <v>44478</v>
      </c>
      <c r="D151" s="21"/>
      <c r="E151" s="3" t="s">
        <v>132</v>
      </c>
      <c r="G151" s="3"/>
      <c r="H151" s="3" t="s">
        <v>73</v>
      </c>
      <c r="I151" s="3"/>
      <c r="J151" s="3"/>
      <c r="K151" s="3"/>
      <c r="L151" s="3"/>
      <c r="M151" s="259" t="s">
        <v>33</v>
      </c>
      <c r="N151" s="44">
        <v>0.41666666666666669</v>
      </c>
      <c r="O151" s="260">
        <v>32</v>
      </c>
      <c r="P151" s="353"/>
      <c r="Q151" s="353"/>
      <c r="R151" s="353"/>
      <c r="S151" s="273"/>
    </row>
    <row r="152" spans="2:20" ht="30.9" customHeight="1" x14ac:dyDescent="0.25">
      <c r="B152" s="14">
        <f t="shared" si="25"/>
        <v>44492</v>
      </c>
      <c r="C152" s="21">
        <v>44492</v>
      </c>
      <c r="D152" s="21"/>
      <c r="E152" s="3" t="s">
        <v>133</v>
      </c>
      <c r="G152" s="3"/>
      <c r="H152" s="3" t="s">
        <v>134</v>
      </c>
      <c r="I152" s="3"/>
      <c r="J152" s="3"/>
      <c r="K152" s="3"/>
      <c r="L152" s="3"/>
      <c r="M152" s="8" t="s">
        <v>33</v>
      </c>
      <c r="N152" s="9"/>
      <c r="P152" s="353"/>
      <c r="Q152" s="353"/>
      <c r="R152" s="353"/>
      <c r="S152" s="273"/>
    </row>
    <row r="153" spans="2:20" ht="30.9" customHeight="1" x14ac:dyDescent="0.25">
      <c r="B153" s="14">
        <f t="shared" si="25"/>
        <v>44492</v>
      </c>
      <c r="C153" s="21">
        <v>44492</v>
      </c>
      <c r="D153" s="21"/>
      <c r="E153" s="3" t="s">
        <v>135</v>
      </c>
      <c r="G153" s="3"/>
      <c r="H153" s="3" t="s">
        <v>136</v>
      </c>
      <c r="I153" s="3"/>
      <c r="J153" s="3"/>
      <c r="K153" s="3"/>
      <c r="L153" s="3"/>
      <c r="M153" s="8" t="s">
        <v>33</v>
      </c>
      <c r="N153" s="9"/>
      <c r="P153" s="353"/>
      <c r="Q153" s="353"/>
      <c r="R153" s="353"/>
      <c r="S153" s="273"/>
    </row>
    <row r="154" spans="2:20" ht="30.9" customHeight="1" x14ac:dyDescent="0.25">
      <c r="B154" s="14">
        <f t="shared" si="25"/>
        <v>44493</v>
      </c>
      <c r="C154" s="21">
        <v>44493</v>
      </c>
      <c r="D154" s="21"/>
      <c r="E154" s="3" t="s">
        <v>137</v>
      </c>
      <c r="G154" s="3"/>
      <c r="H154" s="3"/>
      <c r="I154" s="3"/>
      <c r="J154" s="3"/>
      <c r="K154" s="3"/>
      <c r="L154" s="3"/>
      <c r="M154" s="8" t="s">
        <v>33</v>
      </c>
      <c r="N154" s="9"/>
      <c r="P154" s="353"/>
      <c r="Q154" s="353"/>
      <c r="R154" s="353"/>
      <c r="S154" s="273"/>
    </row>
    <row r="155" spans="2:20" ht="30.9" customHeight="1" x14ac:dyDescent="0.25">
      <c r="B155" s="14">
        <f t="shared" si="25"/>
        <v>44493</v>
      </c>
      <c r="C155" s="21">
        <v>44493</v>
      </c>
      <c r="D155" s="21"/>
      <c r="E155" s="3" t="s">
        <v>138</v>
      </c>
      <c r="G155" s="3"/>
      <c r="H155" s="3"/>
      <c r="I155" s="3"/>
      <c r="J155" s="3"/>
      <c r="K155" s="3"/>
      <c r="L155" s="3"/>
      <c r="M155" s="8" t="s">
        <v>33</v>
      </c>
      <c r="N155" s="9"/>
      <c r="R155" s="9"/>
      <c r="S155" s="9"/>
    </row>
    <row r="156" spans="2:20" ht="30.9" customHeight="1" x14ac:dyDescent="0.25">
      <c r="B156" s="3"/>
      <c r="C156" s="1" t="s">
        <v>139</v>
      </c>
      <c r="D156" s="21"/>
      <c r="L156" s="26"/>
    </row>
    <row r="157" spans="2:20" ht="30.9" customHeight="1" x14ac:dyDescent="0.25">
      <c r="B157" s="3"/>
      <c r="C157" s="1" t="s">
        <v>140</v>
      </c>
      <c r="D157" s="21"/>
      <c r="L157" s="26"/>
      <c r="M157" s="1" t="s">
        <v>110</v>
      </c>
      <c r="N157" s="1" t="s">
        <v>4</v>
      </c>
      <c r="O157" s="1" t="s">
        <v>111</v>
      </c>
      <c r="P157" s="1" t="s">
        <v>0</v>
      </c>
      <c r="T157" s="282" t="s">
        <v>261</v>
      </c>
    </row>
    <row r="158" spans="2:20" ht="30.9" customHeight="1" x14ac:dyDescent="0.25">
      <c r="B158" s="14">
        <f t="shared" ref="B158:B163" si="26">+C158</f>
        <v>44501</v>
      </c>
      <c r="C158" s="21">
        <v>44501</v>
      </c>
      <c r="D158" s="21"/>
      <c r="E158" s="3" t="s">
        <v>141</v>
      </c>
      <c r="F158" s="4" t="s">
        <v>112</v>
      </c>
      <c r="G158" s="259">
        <v>1</v>
      </c>
      <c r="H158" s="3" t="s">
        <v>142</v>
      </c>
      <c r="I158" s="3"/>
      <c r="J158" s="3"/>
      <c r="K158" s="3"/>
      <c r="M158" s="7" t="s">
        <v>33</v>
      </c>
      <c r="N158" s="7" t="s">
        <v>235</v>
      </c>
      <c r="O158" s="9" t="s">
        <v>113</v>
      </c>
      <c r="P158" s="353" t="s">
        <v>144</v>
      </c>
      <c r="Q158" s="353"/>
      <c r="R158" s="353"/>
      <c r="S158" s="273"/>
    </row>
    <row r="159" spans="2:20" ht="30.9" customHeight="1" x14ac:dyDescent="0.25">
      <c r="B159" s="14">
        <f t="shared" si="26"/>
        <v>44501</v>
      </c>
      <c r="C159" s="21">
        <v>44501</v>
      </c>
      <c r="D159" s="21"/>
      <c r="E159" s="3" t="s">
        <v>141</v>
      </c>
      <c r="F159" s="4" t="s">
        <v>112</v>
      </c>
      <c r="G159" s="259">
        <v>1</v>
      </c>
      <c r="H159" s="3" t="s">
        <v>142</v>
      </c>
      <c r="I159" s="3"/>
      <c r="J159" s="3"/>
      <c r="K159" s="3"/>
      <c r="M159" s="7" t="s">
        <v>41</v>
      </c>
      <c r="N159" s="7" t="s">
        <v>235</v>
      </c>
      <c r="O159" s="9" t="s">
        <v>92</v>
      </c>
      <c r="P159" s="353" t="s">
        <v>144</v>
      </c>
      <c r="Q159" s="353"/>
      <c r="R159" s="353"/>
      <c r="S159" s="273"/>
      <c r="T159" s="6" t="s">
        <v>278</v>
      </c>
    </row>
    <row r="160" spans="2:20" ht="30.9" customHeight="1" x14ac:dyDescent="0.25">
      <c r="B160" s="14">
        <f t="shared" si="26"/>
        <v>44577</v>
      </c>
      <c r="C160" s="285">
        <v>44577</v>
      </c>
      <c r="D160" s="21"/>
      <c r="E160" s="3" t="s">
        <v>141</v>
      </c>
      <c r="F160" s="4" t="s">
        <v>112</v>
      </c>
      <c r="G160" s="259">
        <v>2</v>
      </c>
      <c r="H160" s="3" t="s">
        <v>142</v>
      </c>
      <c r="I160" s="3"/>
      <c r="J160" s="3"/>
      <c r="K160" s="3"/>
      <c r="L160" s="317"/>
      <c r="M160" s="7" t="s">
        <v>33</v>
      </c>
      <c r="N160" s="320">
        <v>0.41666666666666669</v>
      </c>
      <c r="O160" s="9" t="s">
        <v>113</v>
      </c>
      <c r="P160" s="353" t="s">
        <v>144</v>
      </c>
      <c r="Q160" s="353"/>
      <c r="R160" s="353"/>
      <c r="S160" s="273"/>
      <c r="T160" s="6" t="s">
        <v>279</v>
      </c>
    </row>
    <row r="161" spans="2:20" ht="30.9" customHeight="1" x14ac:dyDescent="0.25">
      <c r="B161" s="14">
        <f t="shared" si="26"/>
        <v>44577</v>
      </c>
      <c r="C161" s="285">
        <v>44577</v>
      </c>
      <c r="D161" s="21"/>
      <c r="E161" s="3" t="s">
        <v>141</v>
      </c>
      <c r="F161" s="4" t="s">
        <v>112</v>
      </c>
      <c r="G161" s="259">
        <v>2</v>
      </c>
      <c r="H161" s="3" t="s">
        <v>142</v>
      </c>
      <c r="I161" s="3"/>
      <c r="J161" s="3"/>
      <c r="K161" s="3"/>
      <c r="L161" s="317"/>
      <c r="M161" s="7" t="s">
        <v>41</v>
      </c>
      <c r="N161" s="7" t="s">
        <v>235</v>
      </c>
      <c r="O161" s="9" t="s">
        <v>92</v>
      </c>
      <c r="P161" s="353" t="s">
        <v>144</v>
      </c>
      <c r="Q161" s="353"/>
      <c r="R161" s="353"/>
      <c r="S161" s="273"/>
      <c r="T161" s="6" t="s">
        <v>280</v>
      </c>
    </row>
    <row r="162" spans="2:20" ht="30.9" customHeight="1" x14ac:dyDescent="0.25">
      <c r="B162" s="14">
        <f t="shared" si="26"/>
        <v>44591</v>
      </c>
      <c r="C162" s="285">
        <v>44591</v>
      </c>
      <c r="D162" s="21"/>
      <c r="E162" s="45" t="s">
        <v>236</v>
      </c>
      <c r="F162" s="46"/>
      <c r="G162" s="47"/>
      <c r="H162" s="47"/>
      <c r="I162" s="47"/>
      <c r="J162" s="47"/>
      <c r="K162" s="26"/>
      <c r="L162" s="317"/>
      <c r="M162" s="7" t="s">
        <v>41</v>
      </c>
      <c r="N162" s="7">
        <v>0.41666666666666669</v>
      </c>
      <c r="O162" s="9" t="s">
        <v>92</v>
      </c>
      <c r="P162" s="353"/>
      <c r="Q162" s="353"/>
      <c r="R162" s="353"/>
      <c r="S162" s="273"/>
      <c r="T162" s="6" t="s">
        <v>281</v>
      </c>
    </row>
    <row r="163" spans="2:20" ht="30.9" customHeight="1" x14ac:dyDescent="0.25">
      <c r="B163" s="14">
        <f t="shared" si="26"/>
        <v>44591</v>
      </c>
      <c r="C163" s="285">
        <v>44591</v>
      </c>
      <c r="D163" s="21"/>
      <c r="E163" s="45" t="s">
        <v>237</v>
      </c>
      <c r="F163" s="46"/>
      <c r="G163" s="47"/>
      <c r="H163" s="47"/>
      <c r="I163" s="47"/>
      <c r="J163" s="47"/>
      <c r="K163" s="26"/>
      <c r="L163" s="317"/>
      <c r="M163" s="7" t="s">
        <v>41</v>
      </c>
      <c r="N163" s="7">
        <v>0.58333333333333337</v>
      </c>
      <c r="O163" s="9" t="s">
        <v>92</v>
      </c>
      <c r="P163" s="259"/>
      <c r="Q163" s="259"/>
      <c r="R163" s="259"/>
      <c r="S163" s="273"/>
    </row>
    <row r="164" spans="2:20" ht="30.9" customHeight="1" x14ac:dyDescent="0.25">
      <c r="B164" s="3"/>
      <c r="C164" s="1" t="s">
        <v>145</v>
      </c>
      <c r="D164" s="21"/>
      <c r="L164" s="318"/>
      <c r="M164" s="1" t="s">
        <v>110</v>
      </c>
      <c r="N164" s="1" t="s">
        <v>4</v>
      </c>
      <c r="O164" s="1" t="s">
        <v>111</v>
      </c>
      <c r="P164" s="1" t="s">
        <v>0</v>
      </c>
      <c r="T164" s="282" t="s">
        <v>261</v>
      </c>
    </row>
    <row r="165" spans="2:20" ht="30.9" customHeight="1" x14ac:dyDescent="0.25">
      <c r="B165" s="14">
        <f t="shared" ref="B165:B170" si="27">+C165</f>
        <v>44592</v>
      </c>
      <c r="C165" s="285">
        <v>44592</v>
      </c>
      <c r="D165" s="21"/>
      <c r="E165" s="3" t="s">
        <v>146</v>
      </c>
      <c r="F165" s="4" t="s">
        <v>112</v>
      </c>
      <c r="G165" s="259">
        <v>1</v>
      </c>
      <c r="H165" s="3" t="s">
        <v>147</v>
      </c>
      <c r="I165" s="3"/>
      <c r="J165" s="3"/>
      <c r="K165" s="3"/>
      <c r="L165" s="317"/>
      <c r="M165" s="7" t="s">
        <v>33</v>
      </c>
      <c r="N165" s="7" t="s">
        <v>359</v>
      </c>
      <c r="O165" s="9" t="s">
        <v>113</v>
      </c>
      <c r="P165" s="353" t="s">
        <v>144</v>
      </c>
      <c r="Q165" s="353"/>
      <c r="R165" s="353"/>
      <c r="S165" s="273"/>
    </row>
    <row r="166" spans="2:20" ht="30.9" customHeight="1" x14ac:dyDescent="0.25">
      <c r="B166" s="14">
        <f t="shared" si="27"/>
        <v>44592</v>
      </c>
      <c r="C166" s="285">
        <v>44592</v>
      </c>
      <c r="D166" s="21"/>
      <c r="E166" s="3" t="s">
        <v>146</v>
      </c>
      <c r="F166" s="4" t="s">
        <v>112</v>
      </c>
      <c r="G166" s="259">
        <v>1</v>
      </c>
      <c r="H166" s="3" t="s">
        <v>147</v>
      </c>
      <c r="I166" s="3"/>
      <c r="J166" s="3"/>
      <c r="K166" s="3"/>
      <c r="L166" s="317"/>
      <c r="M166" s="7" t="s">
        <v>41</v>
      </c>
      <c r="N166" s="7" t="s">
        <v>359</v>
      </c>
      <c r="O166" s="9" t="s">
        <v>92</v>
      </c>
      <c r="P166" s="353" t="s">
        <v>144</v>
      </c>
      <c r="Q166" s="353"/>
      <c r="R166" s="353"/>
      <c r="S166" s="273"/>
      <c r="T166" s="6" t="s">
        <v>324</v>
      </c>
    </row>
    <row r="167" spans="2:20" ht="30.9" customHeight="1" x14ac:dyDescent="0.25">
      <c r="B167" s="14">
        <f t="shared" si="27"/>
        <v>44598</v>
      </c>
      <c r="C167" s="285">
        <v>44598</v>
      </c>
      <c r="D167" s="21"/>
      <c r="E167" s="3" t="s">
        <v>146</v>
      </c>
      <c r="F167" s="4" t="s">
        <v>112</v>
      </c>
      <c r="G167" s="259">
        <v>2</v>
      </c>
      <c r="H167" s="3" t="s">
        <v>147</v>
      </c>
      <c r="I167" s="3"/>
      <c r="J167" s="3"/>
      <c r="K167" s="3"/>
      <c r="L167" s="317"/>
      <c r="M167" s="7" t="s">
        <v>33</v>
      </c>
      <c r="N167" s="7" t="s">
        <v>235</v>
      </c>
      <c r="O167" s="9" t="s">
        <v>113</v>
      </c>
      <c r="P167" s="353" t="s">
        <v>144</v>
      </c>
      <c r="Q167" s="353"/>
      <c r="R167" s="353"/>
      <c r="S167" s="273"/>
      <c r="T167" s="6" t="s">
        <v>325</v>
      </c>
    </row>
    <row r="168" spans="2:20" ht="30.9" customHeight="1" x14ac:dyDescent="0.25">
      <c r="B168" s="14">
        <f t="shared" si="27"/>
        <v>44598</v>
      </c>
      <c r="C168" s="285">
        <v>44598</v>
      </c>
      <c r="D168" s="21"/>
      <c r="E168" s="3" t="s">
        <v>146</v>
      </c>
      <c r="F168" s="4" t="s">
        <v>112</v>
      </c>
      <c r="G168" s="259">
        <v>2</v>
      </c>
      <c r="H168" s="3" t="s">
        <v>147</v>
      </c>
      <c r="I168" s="3"/>
      <c r="J168" s="3"/>
      <c r="K168" s="3"/>
      <c r="L168" s="317"/>
      <c r="M168" s="7" t="s">
        <v>41</v>
      </c>
      <c r="N168" s="7" t="s">
        <v>235</v>
      </c>
      <c r="O168" s="9" t="s">
        <v>92</v>
      </c>
      <c r="P168" s="353" t="s">
        <v>144</v>
      </c>
      <c r="Q168" s="353"/>
      <c r="R168" s="353"/>
      <c r="S168" s="273"/>
      <c r="T168" s="6" t="s">
        <v>326</v>
      </c>
    </row>
    <row r="169" spans="2:20" ht="30.9" customHeight="1" x14ac:dyDescent="0.25">
      <c r="B169" s="14">
        <f t="shared" si="27"/>
        <v>44612</v>
      </c>
      <c r="C169" s="285">
        <v>44612</v>
      </c>
      <c r="D169" s="21"/>
      <c r="E169" s="29" t="s">
        <v>148</v>
      </c>
      <c r="F169" s="30"/>
      <c r="G169" s="31"/>
      <c r="H169" s="29"/>
      <c r="I169" s="29"/>
      <c r="J169" s="29"/>
      <c r="K169" s="29" t="s">
        <v>72</v>
      </c>
      <c r="L169" s="317"/>
      <c r="M169" s="7" t="s">
        <v>33</v>
      </c>
      <c r="N169" s="7">
        <v>0.41666666666666669</v>
      </c>
      <c r="O169" s="9" t="s">
        <v>113</v>
      </c>
      <c r="P169" s="353"/>
      <c r="Q169" s="353"/>
      <c r="R169" s="353"/>
      <c r="S169" s="273"/>
      <c r="T169" s="6" t="s">
        <v>327</v>
      </c>
    </row>
    <row r="170" spans="2:20" ht="30.9" customHeight="1" x14ac:dyDescent="0.25">
      <c r="B170" s="14">
        <f t="shared" si="27"/>
        <v>44612</v>
      </c>
      <c r="C170" s="285">
        <v>44612</v>
      </c>
      <c r="D170" s="21"/>
      <c r="E170" s="32" t="s">
        <v>148</v>
      </c>
      <c r="F170" s="33"/>
      <c r="G170" s="34"/>
      <c r="H170" s="32"/>
      <c r="I170" s="32"/>
      <c r="J170" s="32"/>
      <c r="K170" s="32" t="s">
        <v>73</v>
      </c>
      <c r="L170" s="317"/>
      <c r="M170" s="7" t="s">
        <v>33</v>
      </c>
      <c r="N170" s="7">
        <v>0.41666666666666669</v>
      </c>
      <c r="O170" s="9" t="s">
        <v>113</v>
      </c>
      <c r="P170" s="353"/>
      <c r="Q170" s="353"/>
      <c r="R170" s="353"/>
      <c r="S170" s="273"/>
    </row>
    <row r="171" spans="2:20" ht="30.9" customHeight="1" x14ac:dyDescent="0.25">
      <c r="B171" s="14"/>
      <c r="C171" s="21"/>
      <c r="D171" s="21"/>
      <c r="E171" s="41"/>
      <c r="F171" s="42"/>
      <c r="G171" s="43"/>
      <c r="H171" s="41"/>
      <c r="I171" s="41"/>
      <c r="J171" s="41"/>
      <c r="K171" s="41"/>
      <c r="L171" s="26"/>
      <c r="P171" s="259"/>
      <c r="Q171" s="259"/>
      <c r="R171" s="259"/>
      <c r="S171" s="273"/>
    </row>
    <row r="172" spans="2:20" ht="30.9" customHeight="1" x14ac:dyDescent="0.25">
      <c r="B172" s="3"/>
      <c r="C172" s="1" t="s">
        <v>39</v>
      </c>
      <c r="D172" s="21"/>
      <c r="L172" s="26"/>
      <c r="M172" s="1" t="s">
        <v>110</v>
      </c>
      <c r="N172" s="1" t="s">
        <v>4</v>
      </c>
      <c r="O172" s="1" t="s">
        <v>111</v>
      </c>
      <c r="P172" s="1" t="s">
        <v>0</v>
      </c>
      <c r="T172" s="282" t="s">
        <v>261</v>
      </c>
    </row>
    <row r="173" spans="2:20" ht="30.9" customHeight="1" x14ac:dyDescent="0.25">
      <c r="B173" s="14">
        <f t="shared" ref="B173:B177" si="28">+C173</f>
        <v>44683</v>
      </c>
      <c r="C173" s="285">
        <v>44683</v>
      </c>
      <c r="D173" s="21"/>
      <c r="E173" s="3" t="s">
        <v>149</v>
      </c>
      <c r="F173" s="4" t="s">
        <v>112</v>
      </c>
      <c r="G173" s="259">
        <v>1</v>
      </c>
      <c r="H173" s="3" t="s">
        <v>150</v>
      </c>
      <c r="I173" s="3"/>
      <c r="J173" s="3"/>
      <c r="K173" s="3"/>
      <c r="L173" s="317"/>
      <c r="M173" s="7" t="s">
        <v>33</v>
      </c>
      <c r="N173" s="7" t="s">
        <v>359</v>
      </c>
      <c r="O173" s="9" t="s">
        <v>113</v>
      </c>
      <c r="P173" s="353" t="s">
        <v>144</v>
      </c>
      <c r="Q173" s="353"/>
      <c r="R173" s="353"/>
      <c r="S173" s="273"/>
    </row>
    <row r="174" spans="2:20" ht="30.9" customHeight="1" x14ac:dyDescent="0.25">
      <c r="B174" s="14">
        <f t="shared" si="28"/>
        <v>44683</v>
      </c>
      <c r="C174" s="285">
        <v>44683</v>
      </c>
      <c r="D174" s="21"/>
      <c r="E174" s="3" t="s">
        <v>149</v>
      </c>
      <c r="F174" s="4" t="s">
        <v>112</v>
      </c>
      <c r="G174" s="259">
        <v>1</v>
      </c>
      <c r="H174" s="3" t="s">
        <v>150</v>
      </c>
      <c r="I174" s="3"/>
      <c r="J174" s="3"/>
      <c r="K174" s="3"/>
      <c r="L174" s="317"/>
      <c r="M174" s="7" t="s">
        <v>41</v>
      </c>
      <c r="N174" s="7" t="s">
        <v>359</v>
      </c>
      <c r="O174" s="9" t="s">
        <v>92</v>
      </c>
      <c r="P174" s="353" t="s">
        <v>144</v>
      </c>
      <c r="Q174" s="353"/>
      <c r="R174" s="353"/>
      <c r="S174" s="273"/>
      <c r="T174" s="6" t="s">
        <v>282</v>
      </c>
    </row>
    <row r="175" spans="2:20" ht="30.9" customHeight="1" x14ac:dyDescent="0.25">
      <c r="B175" s="14">
        <f t="shared" si="28"/>
        <v>44702</v>
      </c>
      <c r="C175" s="285">
        <v>44702</v>
      </c>
      <c r="D175" s="21"/>
      <c r="E175" s="3" t="s">
        <v>149</v>
      </c>
      <c r="F175" s="4" t="s">
        <v>112</v>
      </c>
      <c r="G175" s="259">
        <v>2</v>
      </c>
      <c r="H175" s="3" t="s">
        <v>150</v>
      </c>
      <c r="I175" s="3"/>
      <c r="J175" s="3"/>
      <c r="K175" s="3"/>
      <c r="L175" s="317"/>
      <c r="M175" s="7" t="s">
        <v>33</v>
      </c>
      <c r="N175" s="7">
        <v>0.375</v>
      </c>
      <c r="O175" s="9" t="s">
        <v>113</v>
      </c>
      <c r="P175" s="353" t="s">
        <v>144</v>
      </c>
      <c r="Q175" s="353"/>
      <c r="R175" s="353"/>
      <c r="S175" s="273"/>
      <c r="T175" s="6" t="s">
        <v>283</v>
      </c>
    </row>
    <row r="176" spans="2:20" ht="30.9" customHeight="1" x14ac:dyDescent="0.25">
      <c r="B176" s="14">
        <f t="shared" si="28"/>
        <v>44702</v>
      </c>
      <c r="C176" s="285">
        <v>44702</v>
      </c>
      <c r="D176" s="21"/>
      <c r="E176" s="3" t="s">
        <v>149</v>
      </c>
      <c r="F176" s="4" t="s">
        <v>112</v>
      </c>
      <c r="G176" s="259">
        <v>2</v>
      </c>
      <c r="H176" s="3" t="s">
        <v>150</v>
      </c>
      <c r="I176" s="3"/>
      <c r="J176" s="3"/>
      <c r="K176" s="3"/>
      <c r="L176" s="317"/>
      <c r="M176" s="7" t="s">
        <v>41</v>
      </c>
      <c r="N176" s="7" t="s">
        <v>238</v>
      </c>
      <c r="O176" s="9" t="s">
        <v>92</v>
      </c>
      <c r="P176" s="353" t="s">
        <v>144</v>
      </c>
      <c r="Q176" s="353"/>
      <c r="R176" s="353"/>
      <c r="S176" s="273"/>
      <c r="T176" s="6" t="s">
        <v>284</v>
      </c>
    </row>
    <row r="177" spans="2:20" ht="30.9" customHeight="1" x14ac:dyDescent="0.25">
      <c r="B177" s="14">
        <f t="shared" si="28"/>
        <v>44723</v>
      </c>
      <c r="C177" s="285">
        <v>44723</v>
      </c>
      <c r="D177" s="21"/>
      <c r="E177" s="45" t="s">
        <v>151</v>
      </c>
      <c r="F177" s="48"/>
      <c r="G177" s="49"/>
      <c r="H177" s="49"/>
      <c r="I177" s="49"/>
      <c r="J177" s="49"/>
      <c r="K177" s="26"/>
      <c r="L177" s="318"/>
      <c r="M177" s="7" t="s">
        <v>41</v>
      </c>
      <c r="N177" s="7">
        <v>0.45833333333333331</v>
      </c>
      <c r="O177" s="9" t="s">
        <v>92</v>
      </c>
      <c r="P177" s="353"/>
      <c r="Q177" s="353"/>
      <c r="R177" s="353"/>
      <c r="S177" s="273"/>
    </row>
    <row r="178" spans="2:20" ht="30.9" customHeight="1" x14ac:dyDescent="0.25">
      <c r="B178" s="3"/>
      <c r="C178" s="21"/>
      <c r="D178" s="21"/>
      <c r="E178" s="41"/>
      <c r="F178" s="50"/>
      <c r="G178" s="51"/>
      <c r="H178" s="51"/>
      <c r="I178" s="51"/>
      <c r="J178" s="51"/>
      <c r="K178" s="26"/>
      <c r="L178" s="26"/>
      <c r="P178" s="353"/>
      <c r="Q178" s="353"/>
      <c r="R178" s="353"/>
      <c r="S178" s="273"/>
    </row>
    <row r="179" spans="2:20" ht="30.9" customHeight="1" x14ac:dyDescent="0.25">
      <c r="B179" s="3"/>
      <c r="C179" s="1" t="s">
        <v>152</v>
      </c>
      <c r="D179" s="21"/>
      <c r="L179" s="26"/>
      <c r="P179" s="353"/>
      <c r="Q179" s="353"/>
      <c r="R179" s="353"/>
      <c r="S179" s="273"/>
    </row>
    <row r="180" spans="2:20" ht="30.9" customHeight="1" x14ac:dyDescent="0.25">
      <c r="B180" s="3"/>
      <c r="C180" s="1" t="s">
        <v>140</v>
      </c>
      <c r="D180" s="21"/>
      <c r="L180" s="26"/>
      <c r="M180" s="1" t="s">
        <v>110</v>
      </c>
      <c r="N180" s="1" t="s">
        <v>4</v>
      </c>
      <c r="O180" s="1" t="s">
        <v>111</v>
      </c>
      <c r="P180" s="1" t="s">
        <v>0</v>
      </c>
      <c r="T180" s="282" t="s">
        <v>261</v>
      </c>
    </row>
    <row r="181" spans="2:20" ht="30.9" customHeight="1" x14ac:dyDescent="0.25">
      <c r="B181" s="14">
        <f t="shared" ref="B181:B188" si="29">+C181</f>
        <v>44626</v>
      </c>
      <c r="C181" s="285">
        <v>44626</v>
      </c>
      <c r="D181" s="21"/>
      <c r="E181" s="3" t="s">
        <v>153</v>
      </c>
      <c r="G181" s="259"/>
      <c r="H181" s="3"/>
      <c r="I181" s="3"/>
      <c r="J181" s="3"/>
      <c r="K181" s="3" t="s">
        <v>154</v>
      </c>
      <c r="L181" s="317"/>
      <c r="M181" s="7" t="s">
        <v>33</v>
      </c>
      <c r="N181" s="7" t="s">
        <v>155</v>
      </c>
      <c r="O181" s="9" t="s">
        <v>113</v>
      </c>
      <c r="P181" s="353" t="s">
        <v>144</v>
      </c>
      <c r="Q181" s="353"/>
      <c r="R181" s="353"/>
      <c r="S181" s="273"/>
    </row>
    <row r="182" spans="2:20" ht="30.9" customHeight="1" x14ac:dyDescent="0.25">
      <c r="B182" s="14">
        <f t="shared" si="29"/>
        <v>44626</v>
      </c>
      <c r="C182" s="285">
        <v>44626</v>
      </c>
      <c r="D182" s="21"/>
      <c r="E182" s="3" t="s">
        <v>153</v>
      </c>
      <c r="G182" s="259"/>
      <c r="H182" s="3"/>
      <c r="I182" s="3"/>
      <c r="J182" s="3"/>
      <c r="K182" s="3" t="s">
        <v>154</v>
      </c>
      <c r="L182" s="317"/>
      <c r="M182" s="7" t="s">
        <v>41</v>
      </c>
      <c r="N182" s="7" t="s">
        <v>155</v>
      </c>
      <c r="O182" s="9" t="s">
        <v>92</v>
      </c>
      <c r="P182" s="353" t="s">
        <v>144</v>
      </c>
      <c r="Q182" s="353"/>
      <c r="R182" s="353"/>
      <c r="S182" s="273"/>
    </row>
    <row r="183" spans="2:20" ht="30.9" customHeight="1" x14ac:dyDescent="0.25">
      <c r="B183" s="14">
        <f t="shared" si="29"/>
        <v>44640</v>
      </c>
      <c r="C183" s="285">
        <v>44640</v>
      </c>
      <c r="D183" s="21"/>
      <c r="E183" s="3" t="s">
        <v>153</v>
      </c>
      <c r="G183" s="259"/>
      <c r="H183" s="3"/>
      <c r="I183" s="3"/>
      <c r="J183" s="3"/>
      <c r="K183" s="3" t="s">
        <v>156</v>
      </c>
      <c r="L183" s="317"/>
      <c r="M183" s="7" t="s">
        <v>33</v>
      </c>
      <c r="N183" s="7" t="s">
        <v>155</v>
      </c>
      <c r="O183" s="9" t="s">
        <v>113</v>
      </c>
      <c r="P183" s="353" t="s">
        <v>144</v>
      </c>
      <c r="Q183" s="353"/>
      <c r="R183" s="353"/>
      <c r="S183" s="273"/>
    </row>
    <row r="184" spans="2:20" ht="30.9" customHeight="1" x14ac:dyDescent="0.25">
      <c r="B184" s="14">
        <f>+C184</f>
        <v>44640</v>
      </c>
      <c r="C184" s="285">
        <v>44640</v>
      </c>
      <c r="D184" s="21"/>
      <c r="E184" s="3" t="s">
        <v>153</v>
      </c>
      <c r="G184" s="259"/>
      <c r="H184" s="3"/>
      <c r="I184" s="3"/>
      <c r="J184" s="3"/>
      <c r="K184" s="3" t="s">
        <v>156</v>
      </c>
      <c r="L184" s="317"/>
      <c r="M184" s="7" t="s">
        <v>41</v>
      </c>
      <c r="N184" s="7" t="s">
        <v>155</v>
      </c>
      <c r="O184" s="9" t="s">
        <v>92</v>
      </c>
      <c r="P184" s="353" t="s">
        <v>144</v>
      </c>
      <c r="Q184" s="353"/>
      <c r="R184" s="353"/>
      <c r="S184" s="273"/>
    </row>
    <row r="185" spans="2:20" ht="30.9" customHeight="1" x14ac:dyDescent="0.25">
      <c r="B185" s="14">
        <f t="shared" si="29"/>
        <v>44653</v>
      </c>
      <c r="C185" s="285">
        <v>44653</v>
      </c>
      <c r="D185" s="21"/>
      <c r="E185" s="3" t="s">
        <v>157</v>
      </c>
      <c r="G185" s="259"/>
      <c r="H185" s="3" t="s">
        <v>158</v>
      </c>
      <c r="I185" s="3"/>
      <c r="J185" s="3"/>
      <c r="K185" s="259" t="s">
        <v>73</v>
      </c>
      <c r="L185" s="317"/>
      <c r="M185" s="7" t="s">
        <v>177</v>
      </c>
      <c r="N185" s="9"/>
      <c r="O185" s="8" t="s">
        <v>362</v>
      </c>
      <c r="P185" s="3"/>
      <c r="Q185" s="3"/>
      <c r="R185" s="3"/>
      <c r="S185" s="273"/>
    </row>
    <row r="186" spans="2:20" ht="30.9" customHeight="1" x14ac:dyDescent="0.25">
      <c r="B186" s="14">
        <f t="shared" si="29"/>
        <v>44653</v>
      </c>
      <c r="C186" s="285">
        <v>44653</v>
      </c>
      <c r="D186" s="21"/>
      <c r="E186" s="3" t="s">
        <v>157</v>
      </c>
      <c r="G186" s="259"/>
      <c r="H186" s="3" t="s">
        <v>158</v>
      </c>
      <c r="I186" s="3"/>
      <c r="J186" s="3"/>
      <c r="K186" s="259" t="s">
        <v>72</v>
      </c>
      <c r="L186" s="317"/>
      <c r="M186" s="7" t="s">
        <v>177</v>
      </c>
      <c r="N186" s="9"/>
      <c r="O186" s="8" t="s">
        <v>362</v>
      </c>
      <c r="P186" s="3"/>
      <c r="Q186" s="3"/>
      <c r="R186" s="3"/>
      <c r="S186" s="273"/>
    </row>
    <row r="187" spans="2:20" ht="30.9" customHeight="1" x14ac:dyDescent="0.25">
      <c r="B187" s="14">
        <f t="shared" si="29"/>
        <v>44654</v>
      </c>
      <c r="C187" s="285">
        <v>44654</v>
      </c>
      <c r="D187" s="21"/>
      <c r="E187" s="32" t="s">
        <v>157</v>
      </c>
      <c r="F187" s="33"/>
      <c r="G187" s="34"/>
      <c r="H187" s="32" t="s">
        <v>159</v>
      </c>
      <c r="I187" s="32"/>
      <c r="J187" s="32"/>
      <c r="K187" s="32" t="s">
        <v>73</v>
      </c>
      <c r="L187" s="317"/>
      <c r="M187" s="7" t="s">
        <v>177</v>
      </c>
      <c r="N187" s="9"/>
      <c r="O187" s="8" t="s">
        <v>362</v>
      </c>
      <c r="P187" s="3"/>
      <c r="Q187" s="3"/>
      <c r="R187" s="3"/>
      <c r="S187" s="273"/>
    </row>
    <row r="188" spans="2:20" ht="30.9" customHeight="1" x14ac:dyDescent="0.25">
      <c r="B188" s="14">
        <f t="shared" si="29"/>
        <v>44654</v>
      </c>
      <c r="C188" s="285">
        <v>44654</v>
      </c>
      <c r="D188" s="21"/>
      <c r="E188" s="29" t="s">
        <v>157</v>
      </c>
      <c r="F188" s="30"/>
      <c r="G188" s="31"/>
      <c r="H188" s="29" t="s">
        <v>159</v>
      </c>
      <c r="I188" s="29"/>
      <c r="J188" s="29"/>
      <c r="K188" s="29" t="s">
        <v>72</v>
      </c>
      <c r="L188" s="317"/>
      <c r="M188" s="7" t="s">
        <v>177</v>
      </c>
      <c r="N188" s="9"/>
      <c r="O188" s="8" t="s">
        <v>362</v>
      </c>
      <c r="P188" s="3"/>
      <c r="Q188" s="3"/>
      <c r="R188" s="3"/>
      <c r="S188" s="273"/>
    </row>
    <row r="189" spans="2:20" ht="30.9" customHeight="1" x14ac:dyDescent="0.25">
      <c r="B189" s="14"/>
      <c r="C189" s="21"/>
      <c r="D189" s="21"/>
      <c r="E189" s="41"/>
      <c r="F189" s="42"/>
      <c r="G189" s="43"/>
      <c r="H189" s="41"/>
      <c r="I189" s="41"/>
      <c r="J189" s="41"/>
      <c r="K189" s="41"/>
      <c r="M189" s="8"/>
      <c r="N189" s="9"/>
      <c r="P189" s="259"/>
      <c r="Q189" s="259"/>
      <c r="R189" s="259"/>
      <c r="S189" s="273"/>
    </row>
    <row r="190" spans="2:20" ht="30.9" customHeight="1" x14ac:dyDescent="0.25">
      <c r="B190" s="3"/>
      <c r="C190" s="1" t="s">
        <v>145</v>
      </c>
      <c r="D190" s="21"/>
      <c r="L190" s="26"/>
      <c r="M190" s="1" t="s">
        <v>110</v>
      </c>
      <c r="N190" s="1" t="s">
        <v>4</v>
      </c>
      <c r="O190" s="1" t="s">
        <v>111</v>
      </c>
      <c r="P190" s="1" t="s">
        <v>0</v>
      </c>
      <c r="T190" s="282" t="s">
        <v>261</v>
      </c>
    </row>
    <row r="191" spans="2:20" ht="30.9" customHeight="1" x14ac:dyDescent="0.25">
      <c r="B191" s="14">
        <f t="shared" ref="B191:B198" si="30">+C191</f>
        <v>44495</v>
      </c>
      <c r="C191" s="285">
        <v>44495</v>
      </c>
      <c r="D191" s="21"/>
      <c r="E191" s="3" t="s">
        <v>160</v>
      </c>
      <c r="G191" s="259"/>
      <c r="H191" s="3"/>
      <c r="I191" s="3"/>
      <c r="J191" s="3"/>
      <c r="K191" s="3" t="s">
        <v>154</v>
      </c>
      <c r="L191" s="317"/>
      <c r="M191" s="7" t="s">
        <v>33</v>
      </c>
      <c r="N191" s="7" t="s">
        <v>235</v>
      </c>
      <c r="O191" s="9" t="s">
        <v>113</v>
      </c>
      <c r="P191" s="353" t="s">
        <v>144</v>
      </c>
      <c r="Q191" s="353"/>
      <c r="R191" s="353"/>
      <c r="S191" s="273"/>
    </row>
    <row r="192" spans="2:20" ht="30.9" customHeight="1" x14ac:dyDescent="0.25">
      <c r="B192" s="14">
        <f t="shared" si="30"/>
        <v>44495</v>
      </c>
      <c r="C192" s="285">
        <v>44495</v>
      </c>
      <c r="D192" s="21"/>
      <c r="E192" s="3" t="s">
        <v>160</v>
      </c>
      <c r="G192" s="259"/>
      <c r="H192" s="3"/>
      <c r="I192" s="3"/>
      <c r="J192" s="3"/>
      <c r="K192" s="3" t="s">
        <v>154</v>
      </c>
      <c r="L192" s="317"/>
      <c r="M192" s="7" t="s">
        <v>41</v>
      </c>
      <c r="N192" s="7" t="s">
        <v>238</v>
      </c>
      <c r="O192" s="9" t="s">
        <v>92</v>
      </c>
      <c r="P192" s="353" t="s">
        <v>144</v>
      </c>
      <c r="Q192" s="353"/>
      <c r="R192" s="353"/>
      <c r="S192" s="273"/>
    </row>
    <row r="193" spans="2:24" ht="30.9" customHeight="1" x14ac:dyDescent="0.25">
      <c r="B193" s="14">
        <f t="shared" si="30"/>
        <v>44508</v>
      </c>
      <c r="C193" s="21">
        <v>44508</v>
      </c>
      <c r="D193" s="21"/>
      <c r="E193" s="3" t="s">
        <v>160</v>
      </c>
      <c r="G193" s="259"/>
      <c r="H193" s="3"/>
      <c r="I193" s="3"/>
      <c r="J193" s="3"/>
      <c r="K193" s="3" t="s">
        <v>156</v>
      </c>
      <c r="L193" s="317"/>
      <c r="M193" s="7" t="s">
        <v>33</v>
      </c>
      <c r="N193" s="7" t="s">
        <v>143</v>
      </c>
      <c r="O193" s="9" t="s">
        <v>113</v>
      </c>
      <c r="P193" s="353" t="s">
        <v>144</v>
      </c>
      <c r="Q193" s="353"/>
      <c r="R193" s="353"/>
      <c r="S193" s="273"/>
    </row>
    <row r="194" spans="2:24" ht="30.9" customHeight="1" x14ac:dyDescent="0.25">
      <c r="B194" s="14">
        <f t="shared" si="30"/>
        <v>44508</v>
      </c>
      <c r="C194" s="21">
        <v>44508</v>
      </c>
      <c r="D194" s="21"/>
      <c r="E194" s="3" t="s">
        <v>160</v>
      </c>
      <c r="G194" s="259"/>
      <c r="H194" s="3"/>
      <c r="I194" s="3"/>
      <c r="J194" s="3"/>
      <c r="K194" s="3" t="s">
        <v>156</v>
      </c>
      <c r="L194" s="317"/>
      <c r="M194" s="7" t="s">
        <v>41</v>
      </c>
      <c r="N194" s="7" t="s">
        <v>143</v>
      </c>
      <c r="O194" s="9" t="s">
        <v>92</v>
      </c>
      <c r="P194" s="353" t="s">
        <v>144</v>
      </c>
      <c r="Q194" s="353"/>
      <c r="R194" s="353"/>
      <c r="S194" s="273"/>
    </row>
    <row r="195" spans="2:24" ht="30.9" customHeight="1" x14ac:dyDescent="0.25">
      <c r="B195" s="14">
        <f t="shared" si="30"/>
        <v>44632</v>
      </c>
      <c r="C195" s="285">
        <v>44632</v>
      </c>
      <c r="D195" s="21"/>
      <c r="E195" s="3" t="s">
        <v>161</v>
      </c>
      <c r="G195" s="259"/>
      <c r="H195" s="3" t="s">
        <v>158</v>
      </c>
      <c r="I195" s="3"/>
      <c r="J195" s="3"/>
      <c r="K195" s="3" t="s">
        <v>73</v>
      </c>
      <c r="M195" s="7" t="s">
        <v>177</v>
      </c>
      <c r="N195" s="9"/>
      <c r="O195" s="8" t="s">
        <v>360</v>
      </c>
      <c r="P195" s="3"/>
      <c r="Q195" s="3"/>
      <c r="R195" s="3"/>
      <c r="S195" s="273"/>
    </row>
    <row r="196" spans="2:24" ht="30.9" customHeight="1" x14ac:dyDescent="0.25">
      <c r="B196" s="14">
        <f t="shared" si="30"/>
        <v>44632</v>
      </c>
      <c r="C196" s="285">
        <v>44632</v>
      </c>
      <c r="D196" s="21"/>
      <c r="E196" s="3" t="s">
        <v>161</v>
      </c>
      <c r="G196" s="259"/>
      <c r="H196" s="3" t="s">
        <v>158</v>
      </c>
      <c r="I196" s="3"/>
      <c r="J196" s="3"/>
      <c r="K196" s="3" t="s">
        <v>72</v>
      </c>
      <c r="M196" s="7" t="s">
        <v>177</v>
      </c>
      <c r="N196" s="9"/>
      <c r="O196" s="8" t="s">
        <v>361</v>
      </c>
      <c r="P196" s="3"/>
      <c r="Q196" s="3"/>
      <c r="R196" s="3"/>
      <c r="S196" s="273"/>
    </row>
    <row r="197" spans="2:24" ht="30.9" customHeight="1" x14ac:dyDescent="0.25">
      <c r="B197" s="14">
        <f t="shared" si="30"/>
        <v>44633</v>
      </c>
      <c r="C197" s="285">
        <v>44633</v>
      </c>
      <c r="D197" s="21"/>
      <c r="E197" s="32" t="s">
        <v>161</v>
      </c>
      <c r="F197" s="33"/>
      <c r="G197" s="34"/>
      <c r="H197" s="32" t="s">
        <v>159</v>
      </c>
      <c r="I197" s="32"/>
      <c r="J197" s="32"/>
      <c r="K197" s="32" t="s">
        <v>73</v>
      </c>
      <c r="M197" s="7" t="s">
        <v>177</v>
      </c>
      <c r="N197" s="9"/>
      <c r="O197" s="8" t="s">
        <v>360</v>
      </c>
      <c r="P197" s="3"/>
      <c r="Q197" s="3"/>
      <c r="R197" s="3"/>
      <c r="S197" s="273"/>
    </row>
    <row r="198" spans="2:24" ht="30.9" customHeight="1" x14ac:dyDescent="0.25">
      <c r="B198" s="14">
        <f t="shared" si="30"/>
        <v>44633</v>
      </c>
      <c r="C198" s="285">
        <v>44633</v>
      </c>
      <c r="D198" s="21"/>
      <c r="E198" s="29" t="s">
        <v>161</v>
      </c>
      <c r="F198" s="30"/>
      <c r="G198" s="31"/>
      <c r="H198" s="29" t="s">
        <v>159</v>
      </c>
      <c r="I198" s="29"/>
      <c r="J198" s="29"/>
      <c r="K198" s="29" t="s">
        <v>72</v>
      </c>
      <c r="M198" s="7" t="s">
        <v>177</v>
      </c>
      <c r="N198" s="9"/>
      <c r="O198" s="8" t="s">
        <v>361</v>
      </c>
      <c r="P198" s="3"/>
      <c r="Q198" s="3"/>
      <c r="R198" s="3"/>
      <c r="S198" s="273"/>
    </row>
    <row r="199" spans="2:24" ht="30.9" customHeight="1" x14ac:dyDescent="0.25">
      <c r="B199" s="14"/>
      <c r="C199" s="21"/>
      <c r="D199" s="21"/>
      <c r="E199" s="41"/>
      <c r="F199" s="42"/>
      <c r="G199" s="43"/>
      <c r="H199" s="41"/>
      <c r="I199" s="41"/>
      <c r="J199" s="41"/>
      <c r="K199" s="41"/>
      <c r="M199" s="8"/>
      <c r="N199" s="9"/>
      <c r="P199" s="259"/>
      <c r="Q199" s="259"/>
      <c r="R199" s="259"/>
      <c r="S199" s="273"/>
    </row>
    <row r="200" spans="2:24" ht="30.9" customHeight="1" x14ac:dyDescent="0.25">
      <c r="B200" s="3"/>
      <c r="C200" s="1" t="s">
        <v>162</v>
      </c>
      <c r="D200" s="21"/>
      <c r="L200" s="26"/>
      <c r="M200" s="1" t="s">
        <v>110</v>
      </c>
      <c r="N200" s="1" t="s">
        <v>4</v>
      </c>
      <c r="O200" s="1" t="s">
        <v>111</v>
      </c>
      <c r="P200" s="1" t="s">
        <v>0</v>
      </c>
      <c r="T200" s="282" t="s">
        <v>261</v>
      </c>
    </row>
    <row r="201" spans="2:24" ht="30.9" customHeight="1" x14ac:dyDescent="0.25">
      <c r="B201" s="14">
        <f t="shared" ref="B201:B206" si="31">+C201</f>
        <v>44648</v>
      </c>
      <c r="C201" s="285">
        <v>44648</v>
      </c>
      <c r="D201" s="21"/>
      <c r="E201" s="3" t="s">
        <v>163</v>
      </c>
      <c r="G201" s="259"/>
      <c r="H201" s="3"/>
      <c r="I201" s="3"/>
      <c r="J201" s="3"/>
      <c r="K201" s="3" t="s">
        <v>154</v>
      </c>
      <c r="L201" s="317"/>
      <c r="M201" s="7" t="s">
        <v>33</v>
      </c>
      <c r="N201" s="7" t="s">
        <v>359</v>
      </c>
      <c r="O201" s="9" t="s">
        <v>113</v>
      </c>
      <c r="P201" s="353" t="s">
        <v>144</v>
      </c>
      <c r="Q201" s="353"/>
      <c r="R201" s="353"/>
      <c r="S201" s="273"/>
    </row>
    <row r="202" spans="2:24" ht="30.9" customHeight="1" x14ac:dyDescent="0.25">
      <c r="B202" s="14">
        <f t="shared" si="31"/>
        <v>44648</v>
      </c>
      <c r="C202" s="285">
        <v>44648</v>
      </c>
      <c r="D202" s="21"/>
      <c r="E202" s="3" t="s">
        <v>163</v>
      </c>
      <c r="G202" s="259"/>
      <c r="H202" s="3"/>
      <c r="I202" s="3"/>
      <c r="J202" s="3"/>
      <c r="K202" s="3" t="s">
        <v>154</v>
      </c>
      <c r="L202" s="317"/>
      <c r="M202" s="7" t="s">
        <v>41</v>
      </c>
      <c r="N202" s="7" t="s">
        <v>359</v>
      </c>
      <c r="O202" s="9" t="s">
        <v>92</v>
      </c>
      <c r="P202" s="353" t="s">
        <v>144</v>
      </c>
      <c r="Q202" s="353"/>
      <c r="R202" s="353"/>
      <c r="S202" s="273"/>
    </row>
    <row r="203" spans="2:24" ht="30.9" customHeight="1" x14ac:dyDescent="0.25">
      <c r="B203" s="14">
        <f t="shared" si="31"/>
        <v>44660</v>
      </c>
      <c r="C203" s="285">
        <v>44660</v>
      </c>
      <c r="D203" s="21"/>
      <c r="E203" s="3" t="s">
        <v>163</v>
      </c>
      <c r="G203" s="259"/>
      <c r="H203" s="3"/>
      <c r="I203" s="3"/>
      <c r="J203" s="3"/>
      <c r="K203" s="3" t="s">
        <v>156</v>
      </c>
      <c r="L203" s="317"/>
      <c r="M203" s="7" t="s">
        <v>33</v>
      </c>
      <c r="N203" s="7">
        <v>0.375</v>
      </c>
      <c r="O203" s="9" t="s">
        <v>113</v>
      </c>
      <c r="P203" s="353" t="s">
        <v>144</v>
      </c>
      <c r="Q203" s="353"/>
      <c r="R203" s="353"/>
      <c r="S203" s="273"/>
    </row>
    <row r="204" spans="2:24" ht="30.9" customHeight="1" x14ac:dyDescent="0.25">
      <c r="B204" s="14">
        <f t="shared" si="31"/>
        <v>44660</v>
      </c>
      <c r="C204" s="285">
        <v>44660</v>
      </c>
      <c r="D204" s="21"/>
      <c r="E204" s="3" t="s">
        <v>163</v>
      </c>
      <c r="G204" s="259"/>
      <c r="H204" s="3"/>
      <c r="I204" s="3"/>
      <c r="J204" s="3"/>
      <c r="K204" s="3" t="s">
        <v>156</v>
      </c>
      <c r="L204" s="317"/>
      <c r="M204" s="7" t="s">
        <v>41</v>
      </c>
      <c r="N204" s="7" t="s">
        <v>238</v>
      </c>
      <c r="O204" s="9" t="s">
        <v>92</v>
      </c>
      <c r="P204" s="353" t="s">
        <v>144</v>
      </c>
      <c r="Q204" s="353"/>
      <c r="R204" s="353"/>
      <c r="S204" s="273"/>
    </row>
    <row r="205" spans="2:24" s="3" customFormat="1" ht="30.9" customHeight="1" x14ac:dyDescent="0.25">
      <c r="B205" s="14">
        <f t="shared" si="31"/>
        <v>44681</v>
      </c>
      <c r="C205" s="285">
        <v>44681</v>
      </c>
      <c r="D205" s="21"/>
      <c r="E205" s="3" t="s">
        <v>164</v>
      </c>
      <c r="F205" s="4"/>
      <c r="G205" s="259"/>
      <c r="H205" s="3" t="s">
        <v>158</v>
      </c>
      <c r="K205" s="3" t="s">
        <v>114</v>
      </c>
      <c r="L205" s="6"/>
      <c r="M205" s="7" t="s">
        <v>177</v>
      </c>
      <c r="N205" s="9"/>
      <c r="O205" s="8" t="s">
        <v>363</v>
      </c>
      <c r="P205" s="319"/>
      <c r="Q205" s="319"/>
      <c r="R205" s="319"/>
      <c r="S205" s="273"/>
      <c r="U205" s="11"/>
      <c r="V205" s="12"/>
      <c r="X205" s="52"/>
    </row>
    <row r="206" spans="2:24" s="3" customFormat="1" ht="30.9" customHeight="1" x14ac:dyDescent="0.25">
      <c r="B206" s="14">
        <f t="shared" si="31"/>
        <v>44682</v>
      </c>
      <c r="C206" s="285">
        <v>44682</v>
      </c>
      <c r="D206" s="21"/>
      <c r="E206" s="45" t="s">
        <v>164</v>
      </c>
      <c r="F206" s="53"/>
      <c r="G206" s="54"/>
      <c r="H206" s="45" t="s">
        <v>159</v>
      </c>
      <c r="I206" s="45"/>
      <c r="J206" s="45"/>
      <c r="K206" s="6" t="s">
        <v>114</v>
      </c>
      <c r="L206" s="6"/>
      <c r="M206" s="7" t="s">
        <v>177</v>
      </c>
      <c r="N206" s="9"/>
      <c r="O206" s="8" t="s">
        <v>363</v>
      </c>
      <c r="S206" s="273"/>
      <c r="U206" s="11"/>
      <c r="V206" s="12"/>
      <c r="X206" s="52"/>
    </row>
    <row r="207" spans="2:24" s="3" customFormat="1" ht="30.9" customHeight="1" x14ac:dyDescent="0.25">
      <c r="C207" s="21"/>
      <c r="D207" s="21"/>
      <c r="E207" s="41"/>
      <c r="F207" s="42"/>
      <c r="G207" s="43"/>
      <c r="H207" s="41"/>
      <c r="I207" s="41"/>
      <c r="J207" s="41"/>
      <c r="K207" s="6"/>
      <c r="L207" s="6"/>
      <c r="M207" s="8"/>
      <c r="N207" s="9"/>
      <c r="O207" s="9"/>
      <c r="P207" s="353"/>
      <c r="Q207" s="353"/>
      <c r="R207" s="353"/>
      <c r="S207" s="273"/>
      <c r="U207" s="11"/>
      <c r="V207" s="12"/>
      <c r="X207" s="52"/>
    </row>
    <row r="208" spans="2:24" ht="30.9" customHeight="1" x14ac:dyDescent="0.25">
      <c r="B208" s="3"/>
      <c r="C208" s="1" t="s">
        <v>12</v>
      </c>
      <c r="D208" s="21"/>
      <c r="L208" s="26"/>
      <c r="P208" s="353"/>
      <c r="Q208" s="353"/>
      <c r="R208" s="353"/>
      <c r="S208" s="273"/>
    </row>
    <row r="209" spans="2:22" ht="30.9" customHeight="1" x14ac:dyDescent="0.25">
      <c r="B209" s="3"/>
      <c r="C209" s="1" t="s">
        <v>165</v>
      </c>
      <c r="D209" s="21"/>
      <c r="L209" s="26"/>
      <c r="M209" s="1" t="s">
        <v>110</v>
      </c>
      <c r="N209" s="1" t="s">
        <v>4</v>
      </c>
      <c r="O209" s="1" t="s">
        <v>111</v>
      </c>
      <c r="P209" s="1" t="s">
        <v>0</v>
      </c>
      <c r="T209" s="282" t="s">
        <v>261</v>
      </c>
    </row>
    <row r="210" spans="2:22" ht="30.9" customHeight="1" x14ac:dyDescent="0.25">
      <c r="B210" s="14">
        <f t="shared" ref="B210:B211" si="32">+C210</f>
        <v>44730</v>
      </c>
      <c r="C210" s="21">
        <v>44730</v>
      </c>
      <c r="D210" s="21"/>
      <c r="E210" s="3" t="s">
        <v>166</v>
      </c>
      <c r="G210" s="3"/>
      <c r="H210" s="3"/>
      <c r="I210" s="3"/>
      <c r="J210" s="3"/>
      <c r="K210" s="3"/>
      <c r="L210" s="26"/>
      <c r="M210" s="7" t="s">
        <v>33</v>
      </c>
      <c r="N210" s="7">
        <v>0.41666666666666669</v>
      </c>
      <c r="P210" s="353" t="s">
        <v>144</v>
      </c>
      <c r="Q210" s="353"/>
      <c r="R210" s="353"/>
      <c r="S210" s="273"/>
      <c r="V210" s="94"/>
    </row>
    <row r="211" spans="2:22" ht="30.9" customHeight="1" x14ac:dyDescent="0.25">
      <c r="B211" s="14">
        <f t="shared" si="32"/>
        <v>44731</v>
      </c>
      <c r="C211" s="21">
        <v>44731</v>
      </c>
      <c r="D211" s="21"/>
      <c r="E211" s="3" t="s">
        <v>166</v>
      </c>
      <c r="G211" s="3"/>
      <c r="H211" s="3"/>
      <c r="I211" s="3"/>
      <c r="J211" s="3"/>
      <c r="K211" s="3"/>
      <c r="M211" s="259" t="s">
        <v>33</v>
      </c>
      <c r="N211" s="7">
        <v>0.41666666666666669</v>
      </c>
      <c r="P211" s="353" t="s">
        <v>144</v>
      </c>
      <c r="Q211" s="353"/>
      <c r="R211" s="353"/>
      <c r="S211" s="273"/>
      <c r="V211" s="94"/>
    </row>
    <row r="212" spans="2:22" ht="30.9" customHeight="1" x14ac:dyDescent="0.25">
      <c r="B212" s="14"/>
      <c r="C212" s="21"/>
      <c r="D212" s="21"/>
      <c r="G212" s="3"/>
      <c r="H212" s="3"/>
      <c r="I212" s="3"/>
      <c r="J212" s="3"/>
      <c r="K212" s="3"/>
      <c r="M212" s="259"/>
      <c r="P212" s="259"/>
      <c r="Q212" s="259"/>
      <c r="R212" s="259"/>
      <c r="S212" s="273"/>
      <c r="V212" s="94"/>
    </row>
    <row r="213" spans="2:22" ht="30.9" customHeight="1" x14ac:dyDescent="0.25">
      <c r="B213" s="3"/>
      <c r="C213" s="1" t="s">
        <v>167</v>
      </c>
      <c r="D213" s="21"/>
      <c r="G213" s="259"/>
      <c r="H213" s="3"/>
      <c r="I213" s="3"/>
      <c r="J213" s="3"/>
      <c r="K213" s="3"/>
      <c r="L213" s="26"/>
      <c r="M213" s="1" t="s">
        <v>110</v>
      </c>
      <c r="N213" s="1" t="s">
        <v>4</v>
      </c>
      <c r="O213" s="1" t="s">
        <v>111</v>
      </c>
      <c r="P213" s="1" t="s">
        <v>0</v>
      </c>
      <c r="T213" s="282" t="s">
        <v>261</v>
      </c>
    </row>
    <row r="214" spans="2:22" ht="30.9" customHeight="1" x14ac:dyDescent="0.25">
      <c r="B214" s="14">
        <f t="shared" ref="B214:B216" si="33">+C214</f>
        <v>44716</v>
      </c>
      <c r="C214" s="21">
        <v>44716</v>
      </c>
      <c r="D214" s="21"/>
      <c r="E214" s="3" t="s">
        <v>168</v>
      </c>
      <c r="G214" s="3"/>
      <c r="H214" s="3"/>
      <c r="I214" s="3"/>
      <c r="J214" s="3"/>
      <c r="K214" s="3" t="s">
        <v>169</v>
      </c>
      <c r="M214" s="7" t="s">
        <v>177</v>
      </c>
      <c r="N214" s="9"/>
      <c r="O214" s="8" t="s">
        <v>362</v>
      </c>
      <c r="P214" s="3"/>
      <c r="Q214" s="3"/>
      <c r="R214" s="3"/>
      <c r="S214" s="273"/>
    </row>
    <row r="215" spans="2:22" ht="30.9" customHeight="1" x14ac:dyDescent="0.25">
      <c r="B215" s="14">
        <f t="shared" si="33"/>
        <v>44717</v>
      </c>
      <c r="C215" s="21">
        <v>44717</v>
      </c>
      <c r="D215" s="21"/>
      <c r="E215" s="3" t="s">
        <v>168</v>
      </c>
      <c r="G215" s="3"/>
      <c r="H215" s="3"/>
      <c r="I215" s="3"/>
      <c r="J215" s="3"/>
      <c r="K215" s="3" t="s">
        <v>170</v>
      </c>
      <c r="M215" s="7" t="s">
        <v>177</v>
      </c>
      <c r="N215" s="9"/>
      <c r="O215" s="8" t="s">
        <v>362</v>
      </c>
      <c r="P215" s="3"/>
      <c r="Q215" s="3"/>
      <c r="R215" s="3"/>
      <c r="S215" s="273"/>
    </row>
    <row r="216" spans="2:22" ht="30.9" customHeight="1" x14ac:dyDescent="0.25">
      <c r="B216" s="14">
        <f t="shared" si="33"/>
        <v>44718</v>
      </c>
      <c r="C216" s="21">
        <v>44718</v>
      </c>
      <c r="D216" s="21"/>
      <c r="E216" s="3" t="s">
        <v>168</v>
      </c>
      <c r="G216" s="3"/>
      <c r="H216" s="3"/>
      <c r="I216" s="3"/>
      <c r="J216" s="3"/>
      <c r="K216" s="3" t="s">
        <v>171</v>
      </c>
      <c r="M216" s="7" t="s">
        <v>177</v>
      </c>
      <c r="N216" s="9"/>
      <c r="O216" s="8" t="s">
        <v>362</v>
      </c>
      <c r="P216" s="3"/>
      <c r="Q216" s="3"/>
      <c r="R216" s="3"/>
      <c r="S216" s="273"/>
    </row>
    <row r="217" spans="2:22" ht="30.9" customHeight="1" x14ac:dyDescent="0.25">
      <c r="B217" s="14"/>
      <c r="C217" s="21"/>
      <c r="D217" s="21"/>
      <c r="G217" s="3"/>
      <c r="H217" s="3"/>
      <c r="I217" s="3"/>
      <c r="J217" s="3"/>
      <c r="K217" s="3"/>
      <c r="M217" s="8"/>
      <c r="N217" s="9"/>
      <c r="P217" s="259"/>
      <c r="Q217" s="259"/>
      <c r="R217" s="259"/>
      <c r="S217" s="273"/>
    </row>
    <row r="218" spans="2:22" ht="30.9" customHeight="1" x14ac:dyDescent="0.25">
      <c r="B218" s="3"/>
      <c r="C218" s="1" t="s">
        <v>172</v>
      </c>
      <c r="D218" s="21"/>
      <c r="G218" s="259"/>
      <c r="H218" s="3"/>
      <c r="I218" s="3"/>
      <c r="J218" s="3"/>
      <c r="K218" s="3"/>
      <c r="L218" s="26"/>
      <c r="M218" s="1" t="s">
        <v>110</v>
      </c>
      <c r="N218" s="1" t="s">
        <v>4</v>
      </c>
      <c r="O218" s="1" t="s">
        <v>111</v>
      </c>
      <c r="P218" s="1" t="s">
        <v>0</v>
      </c>
      <c r="T218" s="282" t="s">
        <v>261</v>
      </c>
    </row>
    <row r="219" spans="2:22" ht="30.9" customHeight="1" x14ac:dyDescent="0.25">
      <c r="B219" s="14">
        <f t="shared" ref="B219:B220" si="34">+C219</f>
        <v>44604</v>
      </c>
      <c r="C219" s="21">
        <v>44604</v>
      </c>
      <c r="D219" s="21"/>
      <c r="E219" s="3" t="s">
        <v>173</v>
      </c>
      <c r="G219" s="3"/>
      <c r="H219" s="3"/>
      <c r="I219" s="3"/>
      <c r="J219" s="3"/>
      <c r="K219" s="3" t="s">
        <v>169</v>
      </c>
      <c r="M219" s="8" t="s">
        <v>71</v>
      </c>
      <c r="N219" s="9"/>
      <c r="P219" s="353"/>
      <c r="Q219" s="353"/>
      <c r="R219" s="353"/>
      <c r="S219" s="273"/>
    </row>
    <row r="220" spans="2:22" ht="30.9" customHeight="1" x14ac:dyDescent="0.25">
      <c r="B220" s="14">
        <f t="shared" si="34"/>
        <v>44605</v>
      </c>
      <c r="C220" s="21">
        <v>44605</v>
      </c>
      <c r="D220" s="21"/>
      <c r="E220" s="3" t="s">
        <v>173</v>
      </c>
      <c r="G220" s="3"/>
      <c r="H220" s="3"/>
      <c r="I220" s="3"/>
      <c r="J220" s="3"/>
      <c r="K220" s="3" t="s">
        <v>170</v>
      </c>
      <c r="M220" s="8" t="s">
        <v>71</v>
      </c>
      <c r="N220" s="9"/>
      <c r="P220" s="353"/>
      <c r="Q220" s="353"/>
      <c r="R220" s="353"/>
      <c r="S220" s="273"/>
    </row>
    <row r="221" spans="2:22" ht="30.9" customHeight="1" x14ac:dyDescent="0.25">
      <c r="B221" s="3"/>
      <c r="C221" s="21"/>
      <c r="D221" s="21"/>
      <c r="G221" s="3"/>
      <c r="H221" s="3"/>
      <c r="I221" s="3"/>
      <c r="J221" s="3"/>
      <c r="K221" s="3"/>
      <c r="P221" s="353"/>
      <c r="Q221" s="353"/>
      <c r="R221" s="353"/>
      <c r="S221" s="273"/>
    </row>
    <row r="222" spans="2:22" ht="30.9" customHeight="1" x14ac:dyDescent="0.25">
      <c r="B222" s="3"/>
      <c r="C222" s="1" t="s">
        <v>13</v>
      </c>
      <c r="D222" s="21"/>
      <c r="G222" s="259"/>
      <c r="H222" s="3"/>
      <c r="I222" s="3"/>
      <c r="J222" s="3"/>
      <c r="K222" s="3"/>
      <c r="L222" s="26"/>
      <c r="P222" s="353"/>
      <c r="Q222" s="353"/>
      <c r="R222" s="353"/>
      <c r="S222" s="273"/>
    </row>
    <row r="223" spans="2:22" ht="30.9" customHeight="1" x14ac:dyDescent="0.25">
      <c r="B223" s="3"/>
      <c r="C223" s="1" t="s">
        <v>174</v>
      </c>
      <c r="D223" s="21"/>
      <c r="G223" s="259"/>
      <c r="H223" s="3"/>
      <c r="I223" s="3"/>
      <c r="J223" s="3"/>
      <c r="K223" s="3"/>
      <c r="L223" s="26"/>
      <c r="M223" s="1" t="s">
        <v>110</v>
      </c>
      <c r="N223" s="1" t="s">
        <v>4</v>
      </c>
      <c r="O223" s="1" t="s">
        <v>111</v>
      </c>
      <c r="P223" s="1" t="s">
        <v>0</v>
      </c>
      <c r="T223" s="282" t="s">
        <v>261</v>
      </c>
    </row>
    <row r="224" spans="2:22" ht="30.9" customHeight="1" x14ac:dyDescent="0.25">
      <c r="B224" s="14">
        <f t="shared" ref="B224:B231" si="35">+C224</f>
        <v>44711</v>
      </c>
      <c r="C224" s="285">
        <v>44711</v>
      </c>
      <c r="D224" s="21"/>
      <c r="E224" s="3" t="s">
        <v>49</v>
      </c>
      <c r="F224" s="55"/>
      <c r="G224" s="213"/>
      <c r="H224" s="213"/>
      <c r="I224" s="213"/>
      <c r="J224" s="213"/>
      <c r="K224" s="3" t="s">
        <v>154</v>
      </c>
      <c r="L224" s="318"/>
      <c r="M224" s="7" t="s">
        <v>33</v>
      </c>
      <c r="N224" s="7" t="s">
        <v>359</v>
      </c>
      <c r="O224" s="9" t="s">
        <v>113</v>
      </c>
      <c r="P224" s="353" t="s">
        <v>144</v>
      </c>
      <c r="Q224" s="353"/>
      <c r="R224" s="353"/>
      <c r="S224" s="273"/>
    </row>
    <row r="225" spans="2:20" ht="30.9" customHeight="1" x14ac:dyDescent="0.25">
      <c r="B225" s="14">
        <f t="shared" si="35"/>
        <v>44711</v>
      </c>
      <c r="C225" s="285">
        <v>44711</v>
      </c>
      <c r="D225" s="21"/>
      <c r="E225" s="3" t="s">
        <v>49</v>
      </c>
      <c r="F225" s="55"/>
      <c r="G225" s="213"/>
      <c r="H225" s="213"/>
      <c r="I225" s="213"/>
      <c r="J225" s="213"/>
      <c r="K225" s="3" t="s">
        <v>154</v>
      </c>
      <c r="L225" s="318"/>
      <c r="M225" s="7" t="s">
        <v>41</v>
      </c>
      <c r="N225" s="7" t="s">
        <v>359</v>
      </c>
      <c r="O225" s="9" t="s">
        <v>92</v>
      </c>
      <c r="P225" s="353" t="s">
        <v>144</v>
      </c>
      <c r="Q225" s="353"/>
      <c r="R225" s="353"/>
      <c r="S225" s="273"/>
    </row>
    <row r="226" spans="2:20" ht="30.9" customHeight="1" x14ac:dyDescent="0.25">
      <c r="B226" s="14">
        <f t="shared" si="35"/>
        <v>44724</v>
      </c>
      <c r="C226" s="285">
        <v>44724</v>
      </c>
      <c r="D226" s="21"/>
      <c r="E226" s="3" t="s">
        <v>49</v>
      </c>
      <c r="F226" s="55"/>
      <c r="G226" s="213"/>
      <c r="H226" s="213"/>
      <c r="I226" s="213"/>
      <c r="J226" s="213"/>
      <c r="K226" s="3" t="s">
        <v>156</v>
      </c>
      <c r="L226" s="318"/>
      <c r="M226" s="7" t="s">
        <v>33</v>
      </c>
      <c r="N226" s="7" t="s">
        <v>235</v>
      </c>
      <c r="O226" s="9" t="s">
        <v>113</v>
      </c>
      <c r="P226" s="353" t="s">
        <v>144</v>
      </c>
      <c r="Q226" s="353"/>
      <c r="R226" s="353"/>
      <c r="S226" s="273"/>
    </row>
    <row r="227" spans="2:20" ht="30.9" customHeight="1" x14ac:dyDescent="0.25">
      <c r="B227" s="14">
        <f t="shared" si="35"/>
        <v>44724</v>
      </c>
      <c r="C227" s="285">
        <v>44724</v>
      </c>
      <c r="D227" s="21"/>
      <c r="E227" s="3" t="s">
        <v>49</v>
      </c>
      <c r="F227" s="55"/>
      <c r="G227" s="213"/>
      <c r="H227" s="213"/>
      <c r="I227" s="213"/>
      <c r="J227" s="213"/>
      <c r="K227" s="3" t="s">
        <v>156</v>
      </c>
      <c r="L227" s="318"/>
      <c r="M227" s="7" t="s">
        <v>41</v>
      </c>
      <c r="N227" s="7" t="s">
        <v>235</v>
      </c>
      <c r="O227" s="9" t="s">
        <v>92</v>
      </c>
      <c r="P227" s="353" t="s">
        <v>144</v>
      </c>
      <c r="Q227" s="353"/>
      <c r="R227" s="353"/>
      <c r="S227" s="273"/>
    </row>
    <row r="228" spans="2:20" ht="30.9" customHeight="1" x14ac:dyDescent="0.25">
      <c r="B228" s="14">
        <f t="shared" si="35"/>
        <v>44751</v>
      </c>
      <c r="C228" s="285">
        <v>44751</v>
      </c>
      <c r="D228" s="21"/>
      <c r="E228" s="3" t="s">
        <v>175</v>
      </c>
      <c r="F228" s="55"/>
      <c r="G228" s="213"/>
      <c r="H228" s="213"/>
      <c r="I228" s="213"/>
      <c r="J228" s="213"/>
      <c r="K228" s="7" t="s">
        <v>73</v>
      </c>
      <c r="L228" s="7" t="s">
        <v>176</v>
      </c>
      <c r="M228" s="7" t="s">
        <v>177</v>
      </c>
      <c r="P228" s="353"/>
      <c r="Q228" s="353"/>
      <c r="R228" s="353"/>
      <c r="S228" s="273"/>
    </row>
    <row r="229" spans="2:20" ht="30.9" customHeight="1" x14ac:dyDescent="0.25">
      <c r="B229" s="14">
        <f t="shared" si="35"/>
        <v>44751</v>
      </c>
      <c r="C229" s="285">
        <v>44751</v>
      </c>
      <c r="D229" s="21"/>
      <c r="E229" s="3" t="s">
        <v>175</v>
      </c>
      <c r="F229" s="55"/>
      <c r="G229" s="213"/>
      <c r="H229" s="213"/>
      <c r="I229" s="213"/>
      <c r="J229" s="213"/>
      <c r="K229" s="213" t="s">
        <v>72</v>
      </c>
      <c r="L229" s="7" t="s">
        <v>178</v>
      </c>
      <c r="M229" s="7" t="s">
        <v>177</v>
      </c>
      <c r="P229" s="353"/>
      <c r="Q229" s="353"/>
      <c r="R229" s="353"/>
      <c r="S229" s="273"/>
    </row>
    <row r="230" spans="2:20" ht="30.9" customHeight="1" x14ac:dyDescent="0.25">
      <c r="B230" s="14">
        <f t="shared" si="35"/>
        <v>44752</v>
      </c>
      <c r="C230" s="285">
        <v>44752</v>
      </c>
      <c r="D230" s="21"/>
      <c r="E230" s="58" t="s">
        <v>179</v>
      </c>
      <c r="F230" s="59"/>
      <c r="G230" s="60"/>
      <c r="H230" s="60"/>
      <c r="I230" s="60"/>
      <c r="J230" s="60"/>
      <c r="K230" s="61" t="s">
        <v>73</v>
      </c>
      <c r="L230" s="7" t="s">
        <v>176</v>
      </c>
      <c r="M230" s="7" t="s">
        <v>177</v>
      </c>
      <c r="P230" s="353"/>
      <c r="Q230" s="353"/>
      <c r="R230" s="353"/>
      <c r="S230" s="273"/>
    </row>
    <row r="231" spans="2:20" ht="30.9" customHeight="1" x14ac:dyDescent="0.25">
      <c r="B231" s="14">
        <f t="shared" si="35"/>
        <v>44752</v>
      </c>
      <c r="C231" s="285">
        <v>44752</v>
      </c>
      <c r="D231" s="21"/>
      <c r="E231" s="62" t="s">
        <v>179</v>
      </c>
      <c r="F231" s="63"/>
      <c r="G231" s="64"/>
      <c r="H231" s="64"/>
      <c r="I231" s="64"/>
      <c r="J231" s="64"/>
      <c r="K231" s="65" t="s">
        <v>72</v>
      </c>
      <c r="L231" s="7" t="s">
        <v>178</v>
      </c>
      <c r="M231" s="8" t="s">
        <v>177</v>
      </c>
      <c r="N231" s="9"/>
      <c r="P231" s="353"/>
      <c r="Q231" s="353"/>
      <c r="R231" s="353"/>
      <c r="S231" s="273"/>
    </row>
    <row r="232" spans="2:20" ht="30.9" customHeight="1" x14ac:dyDescent="0.25">
      <c r="B232" s="14"/>
      <c r="C232" s="21"/>
      <c r="D232" s="21"/>
      <c r="E232" s="66"/>
      <c r="F232" s="67"/>
      <c r="G232" s="68"/>
      <c r="H232" s="68"/>
      <c r="I232" s="68"/>
      <c r="J232" s="68"/>
      <c r="K232" s="69"/>
      <c r="L232" s="57"/>
      <c r="M232" s="8"/>
      <c r="N232" s="9"/>
      <c r="P232" s="353"/>
      <c r="Q232" s="353"/>
      <c r="R232" s="353"/>
      <c r="S232" s="273"/>
    </row>
    <row r="233" spans="2:20" ht="30.9" customHeight="1" x14ac:dyDescent="0.25">
      <c r="B233" s="3"/>
      <c r="C233" s="1" t="s">
        <v>13</v>
      </c>
      <c r="D233" s="21"/>
      <c r="E233" s="70"/>
      <c r="F233" s="71"/>
      <c r="G233" s="72"/>
      <c r="H233" s="72"/>
      <c r="I233" s="72"/>
      <c r="J233" s="72"/>
      <c r="K233" s="73"/>
      <c r="L233" s="56"/>
      <c r="M233" s="8"/>
      <c r="N233" s="9"/>
      <c r="P233" s="353"/>
      <c r="Q233" s="353"/>
      <c r="R233" s="353"/>
      <c r="S233" s="273"/>
    </row>
    <row r="234" spans="2:20" ht="30.9" customHeight="1" x14ac:dyDescent="0.25">
      <c r="B234" s="3"/>
      <c r="C234" s="1" t="s">
        <v>180</v>
      </c>
      <c r="D234" s="21"/>
      <c r="E234" s="70"/>
      <c r="F234" s="71"/>
      <c r="G234" s="72"/>
      <c r="H234" s="72"/>
      <c r="I234" s="72"/>
      <c r="J234" s="72"/>
      <c r="K234" s="73"/>
      <c r="L234" s="56"/>
      <c r="M234" s="1" t="s">
        <v>110</v>
      </c>
      <c r="N234" s="1" t="s">
        <v>4</v>
      </c>
      <c r="O234" s="1" t="s">
        <v>111</v>
      </c>
      <c r="P234" s="1" t="s">
        <v>0</v>
      </c>
      <c r="Q234" s="260"/>
      <c r="R234" s="260"/>
      <c r="S234" s="274"/>
      <c r="T234" s="282" t="s">
        <v>261</v>
      </c>
    </row>
    <row r="235" spans="2:20" ht="30.9" customHeight="1" x14ac:dyDescent="0.25">
      <c r="B235" s="14">
        <f t="shared" ref="B235:B242" si="36">+C235</f>
        <v>44466</v>
      </c>
      <c r="C235" s="21">
        <v>44466</v>
      </c>
      <c r="D235" s="21"/>
      <c r="E235" s="3" t="s">
        <v>58</v>
      </c>
      <c r="F235" s="55"/>
      <c r="G235" s="213"/>
      <c r="H235" s="213"/>
      <c r="I235" s="213"/>
      <c r="J235" s="213"/>
      <c r="K235" s="3" t="s">
        <v>154</v>
      </c>
      <c r="L235" s="56"/>
      <c r="M235" s="7" t="s">
        <v>33</v>
      </c>
      <c r="N235" s="7" t="s">
        <v>143</v>
      </c>
      <c r="O235" s="9" t="s">
        <v>113</v>
      </c>
      <c r="P235" s="353" t="s">
        <v>144</v>
      </c>
      <c r="Q235" s="353"/>
      <c r="R235" s="353"/>
      <c r="S235" s="273"/>
    </row>
    <row r="236" spans="2:20" ht="30.9" customHeight="1" x14ac:dyDescent="0.25">
      <c r="B236" s="14">
        <f t="shared" si="36"/>
        <v>44466</v>
      </c>
      <c r="C236" s="21">
        <v>44466</v>
      </c>
      <c r="D236" s="21"/>
      <c r="E236" s="3" t="s">
        <v>58</v>
      </c>
      <c r="F236" s="55"/>
      <c r="G236" s="213"/>
      <c r="H236" s="213"/>
      <c r="I236" s="213"/>
      <c r="J236" s="213"/>
      <c r="K236" s="3" t="s">
        <v>154</v>
      </c>
      <c r="L236" s="56"/>
      <c r="M236" s="7" t="s">
        <v>41</v>
      </c>
      <c r="N236" s="7" t="s">
        <v>143</v>
      </c>
      <c r="O236" s="9" t="s">
        <v>92</v>
      </c>
      <c r="P236" s="353" t="s">
        <v>144</v>
      </c>
      <c r="Q236" s="353"/>
      <c r="R236" s="353"/>
      <c r="S236" s="273"/>
    </row>
    <row r="237" spans="2:20" ht="30.9" customHeight="1" x14ac:dyDescent="0.25">
      <c r="B237" s="14">
        <f t="shared" si="36"/>
        <v>44487</v>
      </c>
      <c r="C237" s="21">
        <v>44487</v>
      </c>
      <c r="D237" s="21"/>
      <c r="E237" s="3" t="s">
        <v>58</v>
      </c>
      <c r="F237" s="55"/>
      <c r="G237" s="213"/>
      <c r="H237" s="213"/>
      <c r="I237" s="213"/>
      <c r="J237" s="213"/>
      <c r="K237" s="3" t="s">
        <v>156</v>
      </c>
      <c r="L237" s="56"/>
      <c r="M237" s="7" t="s">
        <v>33</v>
      </c>
      <c r="N237" s="7" t="s">
        <v>143</v>
      </c>
      <c r="O237" s="9" t="s">
        <v>113</v>
      </c>
      <c r="P237" s="353" t="s">
        <v>144</v>
      </c>
      <c r="Q237" s="353"/>
      <c r="R237" s="353"/>
      <c r="S237" s="273"/>
    </row>
    <row r="238" spans="2:20" ht="30.9" customHeight="1" x14ac:dyDescent="0.25">
      <c r="B238" s="14">
        <f t="shared" si="36"/>
        <v>44487</v>
      </c>
      <c r="C238" s="21">
        <v>44487</v>
      </c>
      <c r="D238" s="21"/>
      <c r="E238" s="3" t="s">
        <v>58</v>
      </c>
      <c r="F238" s="55"/>
      <c r="G238" s="213"/>
      <c r="H238" s="213"/>
      <c r="I238" s="213"/>
      <c r="J238" s="213"/>
      <c r="K238" s="3" t="s">
        <v>156</v>
      </c>
      <c r="L238" s="56"/>
      <c r="M238" s="7" t="s">
        <v>41</v>
      </c>
      <c r="N238" s="7" t="s">
        <v>143</v>
      </c>
      <c r="O238" s="9" t="s">
        <v>92</v>
      </c>
      <c r="P238" s="353" t="s">
        <v>144</v>
      </c>
      <c r="Q238" s="353"/>
      <c r="R238" s="353"/>
      <c r="S238" s="273"/>
    </row>
    <row r="239" spans="2:20" ht="30.9" customHeight="1" x14ac:dyDescent="0.25">
      <c r="B239" s="14">
        <f t="shared" si="36"/>
        <v>44604</v>
      </c>
      <c r="C239" s="285">
        <v>44604</v>
      </c>
      <c r="D239" s="21"/>
      <c r="E239" s="3" t="s">
        <v>181</v>
      </c>
      <c r="F239" s="55"/>
      <c r="G239" s="213"/>
      <c r="H239" s="213"/>
      <c r="I239" s="213"/>
      <c r="J239" s="213"/>
      <c r="K239" s="7" t="s">
        <v>73</v>
      </c>
      <c r="L239" s="7" t="s">
        <v>176</v>
      </c>
      <c r="M239" s="7" t="s">
        <v>177</v>
      </c>
      <c r="N239" s="6"/>
      <c r="P239" s="353"/>
      <c r="Q239" s="353"/>
      <c r="R239" s="353"/>
      <c r="S239" s="273"/>
    </row>
    <row r="240" spans="2:20" ht="30.9" customHeight="1" x14ac:dyDescent="0.25">
      <c r="B240" s="14">
        <f t="shared" si="36"/>
        <v>44604</v>
      </c>
      <c r="C240" s="285">
        <v>44604</v>
      </c>
      <c r="D240" s="21"/>
      <c r="E240" s="3" t="s">
        <v>181</v>
      </c>
      <c r="F240" s="55"/>
      <c r="G240" s="213"/>
      <c r="H240" s="213"/>
      <c r="I240" s="213"/>
      <c r="J240" s="213"/>
      <c r="K240" s="7" t="s">
        <v>72</v>
      </c>
      <c r="L240" s="7" t="s">
        <v>178</v>
      </c>
      <c r="M240" s="7" t="s">
        <v>177</v>
      </c>
      <c r="P240" s="353"/>
      <c r="Q240" s="353"/>
      <c r="R240" s="353"/>
      <c r="S240" s="273"/>
    </row>
    <row r="241" spans="2:20" ht="30.9" customHeight="1" x14ac:dyDescent="0.25">
      <c r="B241" s="14">
        <f t="shared" si="36"/>
        <v>44605</v>
      </c>
      <c r="C241" s="285">
        <v>44605</v>
      </c>
      <c r="D241" s="21"/>
      <c r="E241" s="32" t="s">
        <v>182</v>
      </c>
      <c r="F241" s="74"/>
      <c r="G241" s="75"/>
      <c r="H241" s="75"/>
      <c r="I241" s="75"/>
      <c r="J241" s="75"/>
      <c r="K241" s="76" t="s">
        <v>73</v>
      </c>
      <c r="L241" s="7" t="s">
        <v>176</v>
      </c>
      <c r="M241" s="259" t="s">
        <v>177</v>
      </c>
      <c r="N241" s="6"/>
      <c r="O241" s="85"/>
      <c r="P241" s="353"/>
      <c r="Q241" s="353"/>
      <c r="R241" s="353"/>
      <c r="S241" s="273"/>
    </row>
    <row r="242" spans="2:20" ht="30.9" customHeight="1" x14ac:dyDescent="0.25">
      <c r="B242" s="14">
        <f t="shared" si="36"/>
        <v>44605</v>
      </c>
      <c r="C242" s="285">
        <v>44605</v>
      </c>
      <c r="D242" s="21"/>
      <c r="E242" s="29" t="s">
        <v>182</v>
      </c>
      <c r="F242" s="77"/>
      <c r="G242" s="78"/>
      <c r="H242" s="78"/>
      <c r="I242" s="78"/>
      <c r="J242" s="78"/>
      <c r="K242" s="79" t="s">
        <v>72</v>
      </c>
      <c r="L242" s="7" t="s">
        <v>178</v>
      </c>
      <c r="M242" s="8" t="s">
        <v>177</v>
      </c>
      <c r="N242" s="9"/>
      <c r="P242" s="353"/>
      <c r="Q242" s="353"/>
      <c r="R242" s="353"/>
      <c r="S242" s="273"/>
    </row>
    <row r="243" spans="2:20" ht="30.9" customHeight="1" x14ac:dyDescent="0.25">
      <c r="B243" s="3"/>
      <c r="C243" s="21"/>
      <c r="D243" s="21"/>
      <c r="E243" s="41"/>
      <c r="F243" s="50"/>
      <c r="G243" s="80"/>
      <c r="H243" s="80"/>
      <c r="I243" s="80"/>
      <c r="J243" s="80"/>
      <c r="K243" s="81"/>
      <c r="L243" s="56"/>
      <c r="M243" s="8"/>
      <c r="N243" s="9"/>
      <c r="P243" s="353"/>
      <c r="Q243" s="353"/>
      <c r="R243" s="353"/>
      <c r="S243" s="273"/>
    </row>
    <row r="244" spans="2:20" ht="30.9" customHeight="1" x14ac:dyDescent="0.25">
      <c r="B244" s="3"/>
      <c r="C244" s="1" t="s">
        <v>13</v>
      </c>
      <c r="D244" s="21"/>
      <c r="L244" s="26"/>
      <c r="P244" s="353"/>
      <c r="Q244" s="353"/>
      <c r="R244" s="353"/>
      <c r="S244" s="273"/>
    </row>
    <row r="245" spans="2:20" ht="30.9" customHeight="1" x14ac:dyDescent="0.25">
      <c r="B245" s="3"/>
      <c r="C245" s="1" t="s">
        <v>183</v>
      </c>
      <c r="D245" s="21"/>
      <c r="E245" s="6"/>
      <c r="F245" s="55"/>
      <c r="G245" s="26"/>
      <c r="H245" s="26"/>
      <c r="I245" s="26"/>
      <c r="J245" s="26"/>
      <c r="K245" s="26"/>
      <c r="L245" s="56"/>
      <c r="M245" s="1" t="s">
        <v>110</v>
      </c>
      <c r="N245" s="1" t="s">
        <v>4</v>
      </c>
      <c r="O245" s="1" t="s">
        <v>111</v>
      </c>
      <c r="P245" s="1" t="s">
        <v>0</v>
      </c>
      <c r="Q245" s="3"/>
      <c r="R245" s="3"/>
      <c r="S245" s="3"/>
      <c r="T245" s="282" t="s">
        <v>261</v>
      </c>
    </row>
    <row r="246" spans="2:20" ht="30.9" customHeight="1" x14ac:dyDescent="0.25">
      <c r="B246" s="14">
        <f t="shared" ref="B246:B249" si="37">+C246</f>
        <v>44620</v>
      </c>
      <c r="C246" s="285">
        <v>44620</v>
      </c>
      <c r="D246" s="21"/>
      <c r="E246" s="3" t="s">
        <v>90</v>
      </c>
      <c r="F246" s="55"/>
      <c r="G246" s="213"/>
      <c r="H246" s="213"/>
      <c r="I246" s="213"/>
      <c r="J246" s="213"/>
      <c r="K246" s="3" t="s">
        <v>154</v>
      </c>
      <c r="L246" s="318"/>
      <c r="M246" s="7" t="s">
        <v>33</v>
      </c>
      <c r="N246" s="7" t="s">
        <v>359</v>
      </c>
      <c r="O246" s="9" t="s">
        <v>113</v>
      </c>
      <c r="P246" s="353" t="s">
        <v>144</v>
      </c>
      <c r="Q246" s="353"/>
      <c r="R246" s="353"/>
      <c r="S246" s="273"/>
    </row>
    <row r="247" spans="2:20" ht="30.9" customHeight="1" x14ac:dyDescent="0.25">
      <c r="B247" s="14">
        <f t="shared" si="37"/>
        <v>44620</v>
      </c>
      <c r="C247" s="285">
        <v>44620</v>
      </c>
      <c r="D247" s="21"/>
      <c r="E247" s="3" t="s">
        <v>90</v>
      </c>
      <c r="F247" s="55"/>
      <c r="G247" s="213"/>
      <c r="H247" s="213"/>
      <c r="I247" s="213"/>
      <c r="J247" s="213"/>
      <c r="K247" s="3" t="s">
        <v>154</v>
      </c>
      <c r="L247" s="318"/>
      <c r="M247" s="7" t="s">
        <v>41</v>
      </c>
      <c r="N247" s="7" t="s">
        <v>359</v>
      </c>
      <c r="O247" s="9" t="s">
        <v>92</v>
      </c>
      <c r="P247" s="353" t="s">
        <v>144</v>
      </c>
      <c r="Q247" s="353"/>
      <c r="R247" s="353"/>
      <c r="S247" s="273"/>
      <c r="T247" s="6" t="s">
        <v>282</v>
      </c>
    </row>
    <row r="248" spans="2:20" ht="30.9" customHeight="1" x14ac:dyDescent="0.25">
      <c r="B248" s="14">
        <f t="shared" si="37"/>
        <v>44641</v>
      </c>
      <c r="C248" s="285">
        <v>44641</v>
      </c>
      <c r="D248" s="21"/>
      <c r="E248" s="3" t="s">
        <v>90</v>
      </c>
      <c r="F248" s="55"/>
      <c r="G248" s="213"/>
      <c r="H248" s="213"/>
      <c r="I248" s="213"/>
      <c r="J248" s="213"/>
      <c r="K248" s="3" t="s">
        <v>156</v>
      </c>
      <c r="L248" s="318"/>
      <c r="M248" s="7" t="s">
        <v>33</v>
      </c>
      <c r="N248" s="7" t="s">
        <v>359</v>
      </c>
      <c r="O248" s="9" t="s">
        <v>113</v>
      </c>
      <c r="P248" s="353" t="s">
        <v>144</v>
      </c>
      <c r="Q248" s="353"/>
      <c r="R248" s="353"/>
      <c r="S248" s="273"/>
      <c r="T248" s="6" t="s">
        <v>285</v>
      </c>
    </row>
    <row r="249" spans="2:20" ht="30.9" customHeight="1" x14ac:dyDescent="0.25">
      <c r="B249" s="14">
        <f t="shared" si="37"/>
        <v>44641</v>
      </c>
      <c r="C249" s="285">
        <v>44641</v>
      </c>
      <c r="D249" s="21"/>
      <c r="E249" s="3" t="s">
        <v>90</v>
      </c>
      <c r="F249" s="55"/>
      <c r="G249" s="213"/>
      <c r="H249" s="213"/>
      <c r="I249" s="213"/>
      <c r="J249" s="213"/>
      <c r="K249" s="3" t="s">
        <v>156</v>
      </c>
      <c r="L249" s="318"/>
      <c r="M249" s="7" t="s">
        <v>41</v>
      </c>
      <c r="N249" s="7" t="s">
        <v>359</v>
      </c>
      <c r="O249" s="9" t="s">
        <v>92</v>
      </c>
      <c r="P249" s="353" t="s">
        <v>144</v>
      </c>
      <c r="Q249" s="353"/>
      <c r="R249" s="353"/>
      <c r="S249" s="273"/>
      <c r="T249" s="6" t="s">
        <v>284</v>
      </c>
    </row>
    <row r="250" spans="2:20" ht="30.9" customHeight="1" x14ac:dyDescent="0.25">
      <c r="B250" s="14">
        <f>+C250</f>
        <v>44661</v>
      </c>
      <c r="C250" s="285">
        <v>44661</v>
      </c>
      <c r="D250" s="21"/>
      <c r="E250" s="32" t="s">
        <v>184</v>
      </c>
      <c r="F250" s="74"/>
      <c r="G250" s="75"/>
      <c r="H250" s="75"/>
      <c r="I250" s="75"/>
      <c r="J250" s="75"/>
      <c r="K250" s="76" t="s">
        <v>73</v>
      </c>
      <c r="L250" s="7" t="s">
        <v>240</v>
      </c>
      <c r="M250" s="7" t="s">
        <v>41</v>
      </c>
      <c r="N250" s="7" t="s">
        <v>239</v>
      </c>
      <c r="O250" s="9" t="s">
        <v>117</v>
      </c>
      <c r="P250" s="353"/>
      <c r="Q250" s="353"/>
      <c r="R250" s="353"/>
      <c r="S250" s="273"/>
    </row>
    <row r="251" spans="2:20" ht="30.9" customHeight="1" x14ac:dyDescent="0.25">
      <c r="B251" s="14">
        <f t="shared" ref="B251:B253" si="38">+C251</f>
        <v>44661</v>
      </c>
      <c r="C251" s="285">
        <v>44661</v>
      </c>
      <c r="D251" s="21"/>
      <c r="E251" s="32" t="s">
        <v>184</v>
      </c>
      <c r="F251" s="74"/>
      <c r="G251" s="75"/>
      <c r="H251" s="75"/>
      <c r="I251" s="75"/>
      <c r="J251" s="75"/>
      <c r="K251" s="76" t="s">
        <v>73</v>
      </c>
      <c r="L251" s="7" t="s">
        <v>190</v>
      </c>
      <c r="M251" s="7" t="s">
        <v>33</v>
      </c>
      <c r="N251" s="7">
        <v>0.52083333333333337</v>
      </c>
      <c r="O251" s="9" t="s">
        <v>212</v>
      </c>
      <c r="P251" s="259"/>
      <c r="Q251" s="259"/>
      <c r="R251" s="259"/>
      <c r="S251" s="273"/>
    </row>
    <row r="252" spans="2:20" ht="30.9" customHeight="1" x14ac:dyDescent="0.25">
      <c r="B252" s="14">
        <f t="shared" si="38"/>
        <v>44661</v>
      </c>
      <c r="C252" s="285">
        <v>44661</v>
      </c>
      <c r="D252" s="21"/>
      <c r="E252" s="29" t="s">
        <v>184</v>
      </c>
      <c r="F252" s="77"/>
      <c r="G252" s="78"/>
      <c r="H252" s="78"/>
      <c r="I252" s="78"/>
      <c r="J252" s="78"/>
      <c r="K252" s="78" t="s">
        <v>72</v>
      </c>
      <c r="L252" s="7" t="s">
        <v>188</v>
      </c>
      <c r="M252" s="7" t="s">
        <v>33</v>
      </c>
      <c r="N252" s="7">
        <v>0.41666666666666669</v>
      </c>
      <c r="O252" s="9" t="s">
        <v>189</v>
      </c>
      <c r="P252" s="353"/>
      <c r="Q252" s="353"/>
      <c r="R252" s="353"/>
      <c r="S252" s="273"/>
    </row>
    <row r="253" spans="2:20" ht="30.9" customHeight="1" x14ac:dyDescent="0.25">
      <c r="B253" s="14">
        <f t="shared" si="38"/>
        <v>44661</v>
      </c>
      <c r="C253" s="285">
        <v>44661</v>
      </c>
      <c r="D253" s="21"/>
      <c r="E253" s="29" t="s">
        <v>184</v>
      </c>
      <c r="F253" s="77"/>
      <c r="G253" s="78"/>
      <c r="H253" s="78"/>
      <c r="I253" s="78"/>
      <c r="J253" s="78"/>
      <c r="K253" s="78" t="s">
        <v>72</v>
      </c>
      <c r="L253" s="7" t="s">
        <v>190</v>
      </c>
      <c r="M253" s="7" t="s">
        <v>33</v>
      </c>
      <c r="N253" s="7">
        <v>0.52083333333333337</v>
      </c>
      <c r="O253" s="9" t="s">
        <v>212</v>
      </c>
      <c r="P253" s="259"/>
      <c r="Q253" s="259"/>
      <c r="R253" s="259"/>
      <c r="S253" s="273"/>
    </row>
    <row r="254" spans="2:20" ht="30.9" customHeight="1" x14ac:dyDescent="0.25">
      <c r="B254" s="3"/>
      <c r="C254" s="1" t="s">
        <v>186</v>
      </c>
      <c r="D254" s="21"/>
      <c r="E254" s="82"/>
      <c r="F254" s="83"/>
      <c r="G254" s="84"/>
      <c r="H254" s="84"/>
      <c r="I254" s="84"/>
      <c r="J254" s="84"/>
      <c r="K254" s="84"/>
      <c r="L254" s="56"/>
      <c r="M254" s="1" t="s">
        <v>110</v>
      </c>
      <c r="N254" s="1" t="s">
        <v>4</v>
      </c>
      <c r="O254" s="1" t="s">
        <v>111</v>
      </c>
      <c r="P254" s="1" t="s">
        <v>0</v>
      </c>
      <c r="Q254" s="260"/>
      <c r="R254" s="260"/>
      <c r="S254" s="274"/>
      <c r="T254" s="282" t="s">
        <v>261</v>
      </c>
    </row>
    <row r="255" spans="2:20" ht="30.9" customHeight="1" x14ac:dyDescent="0.25">
      <c r="B255" s="14">
        <f t="shared" ref="B255:B261" si="39">+C255</f>
        <v>44485</v>
      </c>
      <c r="C255" s="21">
        <v>44485</v>
      </c>
      <c r="D255" s="21"/>
      <c r="E255" s="3" t="s">
        <v>94</v>
      </c>
      <c r="F255" s="55"/>
      <c r="G255" s="213"/>
      <c r="H255" s="213"/>
      <c r="I255" s="213"/>
      <c r="J255" s="213"/>
      <c r="K255" s="3" t="s">
        <v>154</v>
      </c>
      <c r="L255" s="56" t="s">
        <v>114</v>
      </c>
      <c r="M255" s="7" t="s">
        <v>33</v>
      </c>
      <c r="N255" s="7">
        <v>0.375</v>
      </c>
      <c r="O255" s="9" t="s">
        <v>113</v>
      </c>
      <c r="P255" s="353" t="s">
        <v>144</v>
      </c>
      <c r="Q255" s="353"/>
      <c r="R255" s="353"/>
      <c r="S255" s="273"/>
    </row>
    <row r="256" spans="2:20" ht="30.9" customHeight="1" x14ac:dyDescent="0.25">
      <c r="B256" s="14">
        <f t="shared" si="39"/>
        <v>44485</v>
      </c>
      <c r="C256" s="21">
        <v>44485</v>
      </c>
      <c r="D256" s="21"/>
      <c r="E256" s="3" t="s">
        <v>94</v>
      </c>
      <c r="F256" s="55"/>
      <c r="G256" s="213"/>
      <c r="H256" s="213"/>
      <c r="I256" s="213"/>
      <c r="J256" s="213"/>
      <c r="K256" s="3" t="s">
        <v>154</v>
      </c>
      <c r="L256" s="56"/>
      <c r="M256" s="7" t="s">
        <v>41</v>
      </c>
      <c r="N256" s="7" t="s">
        <v>238</v>
      </c>
      <c r="O256" s="9" t="s">
        <v>92</v>
      </c>
      <c r="P256" s="353" t="s">
        <v>144</v>
      </c>
      <c r="Q256" s="353"/>
      <c r="R256" s="353"/>
      <c r="S256" s="273"/>
      <c r="T256" s="6" t="s">
        <v>282</v>
      </c>
    </row>
    <row r="257" spans="2:25" ht="30.9" customHeight="1" x14ac:dyDescent="0.25">
      <c r="B257" s="14">
        <f t="shared" si="39"/>
        <v>44506</v>
      </c>
      <c r="C257" s="21">
        <v>44506</v>
      </c>
      <c r="D257" s="21"/>
      <c r="E257" s="3" t="s">
        <v>94</v>
      </c>
      <c r="F257" s="55"/>
      <c r="G257" s="213"/>
      <c r="H257" s="213"/>
      <c r="I257" s="213"/>
      <c r="J257" s="213"/>
      <c r="K257" s="3" t="s">
        <v>156</v>
      </c>
      <c r="L257" s="56"/>
      <c r="M257" s="7" t="s">
        <v>33</v>
      </c>
      <c r="N257" s="7">
        <v>0.375</v>
      </c>
      <c r="O257" s="9" t="s">
        <v>113</v>
      </c>
      <c r="P257" s="353" t="s">
        <v>144</v>
      </c>
      <c r="Q257" s="353"/>
      <c r="R257" s="353"/>
      <c r="S257" s="273"/>
      <c r="T257" s="6" t="s">
        <v>285</v>
      </c>
    </row>
    <row r="258" spans="2:25" ht="30.9" customHeight="1" x14ac:dyDescent="0.25">
      <c r="B258" s="14">
        <f t="shared" si="39"/>
        <v>44506</v>
      </c>
      <c r="C258" s="21">
        <v>44506</v>
      </c>
      <c r="D258" s="21"/>
      <c r="E258" s="3" t="s">
        <v>94</v>
      </c>
      <c r="F258" s="55"/>
      <c r="G258" s="213"/>
      <c r="H258" s="213"/>
      <c r="I258" s="213"/>
      <c r="J258" s="213"/>
      <c r="K258" s="3" t="s">
        <v>156</v>
      </c>
      <c r="L258" s="56" t="s">
        <v>114</v>
      </c>
      <c r="M258" s="7" t="s">
        <v>41</v>
      </c>
      <c r="N258" s="7" t="s">
        <v>238</v>
      </c>
      <c r="O258" s="9" t="s">
        <v>92</v>
      </c>
      <c r="P258" s="353" t="s">
        <v>144</v>
      </c>
      <c r="Q258" s="353"/>
      <c r="R258" s="353"/>
      <c r="S258" s="273"/>
      <c r="T258" s="6" t="s">
        <v>284</v>
      </c>
    </row>
    <row r="259" spans="2:25" ht="30.9" customHeight="1" x14ac:dyDescent="0.25">
      <c r="B259" s="14">
        <f t="shared" si="39"/>
        <v>44513</v>
      </c>
      <c r="C259" s="21">
        <v>44513</v>
      </c>
      <c r="D259" s="21"/>
      <c r="E259" s="32" t="s">
        <v>187</v>
      </c>
      <c r="F259" s="74"/>
      <c r="G259" s="75"/>
      <c r="H259" s="75"/>
      <c r="I259" s="75"/>
      <c r="J259" s="75"/>
      <c r="K259" s="75" t="s">
        <v>73</v>
      </c>
      <c r="L259" s="7" t="s">
        <v>240</v>
      </c>
      <c r="M259" s="259" t="s">
        <v>41</v>
      </c>
      <c r="N259" s="7" t="s">
        <v>238</v>
      </c>
      <c r="O259" s="9" t="s">
        <v>92</v>
      </c>
      <c r="P259" s="353"/>
      <c r="Q259" s="353"/>
      <c r="R259" s="353"/>
      <c r="S259" s="273"/>
    </row>
    <row r="260" spans="2:25" ht="30.9" customHeight="1" x14ac:dyDescent="0.25">
      <c r="B260" s="14">
        <f t="shared" si="39"/>
        <v>44513</v>
      </c>
      <c r="C260" s="21">
        <v>44513</v>
      </c>
      <c r="D260" s="21"/>
      <c r="E260" s="32" t="s">
        <v>187</v>
      </c>
      <c r="F260" s="74"/>
      <c r="G260" s="75"/>
      <c r="H260" s="75"/>
      <c r="I260" s="75"/>
      <c r="J260" s="75"/>
      <c r="K260" s="75" t="s">
        <v>73</v>
      </c>
      <c r="L260" s="7" t="s">
        <v>190</v>
      </c>
      <c r="M260" s="259" t="s">
        <v>33</v>
      </c>
      <c r="N260" s="7">
        <v>0.375</v>
      </c>
      <c r="O260" s="9" t="s">
        <v>117</v>
      </c>
      <c r="P260" s="353"/>
      <c r="Q260" s="353"/>
      <c r="R260" s="353"/>
      <c r="S260" s="273"/>
    </row>
    <row r="261" spans="2:25" ht="30.9" customHeight="1" x14ac:dyDescent="0.25">
      <c r="B261" s="14">
        <f t="shared" si="39"/>
        <v>44513</v>
      </c>
      <c r="C261" s="21">
        <v>44513</v>
      </c>
      <c r="D261" s="21"/>
      <c r="E261" s="29" t="s">
        <v>191</v>
      </c>
      <c r="F261" s="77"/>
      <c r="G261" s="78"/>
      <c r="H261" s="78"/>
      <c r="I261" s="78"/>
      <c r="J261" s="78"/>
      <c r="K261" s="78" t="s">
        <v>72</v>
      </c>
      <c r="L261" s="7" t="s">
        <v>188</v>
      </c>
      <c r="M261" s="259" t="s">
        <v>33</v>
      </c>
      <c r="N261" s="7">
        <v>0.375</v>
      </c>
      <c r="O261" s="9" t="s">
        <v>189</v>
      </c>
      <c r="P261" s="353"/>
      <c r="Q261" s="353"/>
      <c r="R261" s="353"/>
      <c r="S261" s="273"/>
    </row>
    <row r="262" spans="2:25" ht="30.9" customHeight="1" x14ac:dyDescent="0.25">
      <c r="B262" s="14"/>
      <c r="C262" s="21"/>
      <c r="D262" s="21"/>
      <c r="E262" s="41"/>
      <c r="F262" s="50"/>
      <c r="G262" s="80"/>
      <c r="H262" s="80"/>
      <c r="I262" s="80"/>
      <c r="J262" s="80"/>
      <c r="K262" s="80"/>
      <c r="L262" s="56"/>
      <c r="M262" s="259"/>
      <c r="P262" s="259"/>
      <c r="Q262" s="259"/>
      <c r="R262" s="259"/>
      <c r="S262" s="273"/>
    </row>
    <row r="263" spans="2:25" ht="30.9" customHeight="1" x14ac:dyDescent="0.25">
      <c r="B263" s="3"/>
      <c r="C263" s="1" t="s">
        <v>13</v>
      </c>
      <c r="D263" s="21"/>
      <c r="E263" s="82"/>
      <c r="F263" s="83"/>
      <c r="G263" s="84"/>
      <c r="H263" s="84"/>
      <c r="I263" s="84"/>
      <c r="J263" s="84"/>
      <c r="K263" s="84"/>
      <c r="L263" s="56"/>
      <c r="P263" s="353"/>
      <c r="Q263" s="353"/>
      <c r="R263" s="353"/>
      <c r="S263" s="273"/>
    </row>
    <row r="264" spans="2:25" ht="30.9" customHeight="1" x14ac:dyDescent="0.25">
      <c r="B264" s="3"/>
      <c r="C264" s="1" t="s">
        <v>192</v>
      </c>
      <c r="D264" s="21"/>
      <c r="E264" s="82"/>
      <c r="F264" s="83"/>
      <c r="G264" s="84"/>
      <c r="H264" s="84"/>
      <c r="I264" s="84"/>
      <c r="J264" s="84"/>
      <c r="K264" s="84"/>
      <c r="L264" s="56"/>
      <c r="M264" s="1" t="s">
        <v>110</v>
      </c>
      <c r="N264" s="1" t="s">
        <v>4</v>
      </c>
      <c r="O264" s="1" t="s">
        <v>111</v>
      </c>
      <c r="P264" s="1" t="s">
        <v>0</v>
      </c>
      <c r="Q264" s="260"/>
      <c r="R264" s="260"/>
      <c r="S264" s="274"/>
      <c r="T264" s="282" t="s">
        <v>261</v>
      </c>
    </row>
    <row r="265" spans="2:25" ht="30.9" customHeight="1" x14ac:dyDescent="0.25">
      <c r="B265" s="14">
        <f t="shared" ref="B265:B269" si="40">+C265</f>
        <v>44458</v>
      </c>
      <c r="C265" s="21">
        <v>44458</v>
      </c>
      <c r="D265" s="21"/>
      <c r="E265" s="3" t="s">
        <v>87</v>
      </c>
      <c r="F265" s="55"/>
      <c r="G265" s="213"/>
      <c r="H265" s="213"/>
      <c r="I265" s="213"/>
      <c r="J265" s="213"/>
      <c r="K265" s="3" t="s">
        <v>154</v>
      </c>
      <c r="L265" s="56" t="s">
        <v>114</v>
      </c>
      <c r="M265" s="7" t="s">
        <v>33</v>
      </c>
      <c r="N265" s="7" t="s">
        <v>235</v>
      </c>
      <c r="O265" s="9" t="s">
        <v>113</v>
      </c>
      <c r="P265" s="353" t="s">
        <v>144</v>
      </c>
      <c r="Q265" s="353"/>
      <c r="R265" s="353"/>
      <c r="S265" s="273"/>
    </row>
    <row r="266" spans="2:25" ht="30.9" customHeight="1" x14ac:dyDescent="0.25">
      <c r="B266" s="14">
        <f t="shared" si="40"/>
        <v>44458</v>
      </c>
      <c r="C266" s="21">
        <v>44458</v>
      </c>
      <c r="D266" s="21"/>
      <c r="E266" s="3" t="s">
        <v>87</v>
      </c>
      <c r="F266" s="55"/>
      <c r="G266" s="213"/>
      <c r="H266" s="213"/>
      <c r="I266" s="213"/>
      <c r="J266" s="213"/>
      <c r="K266" s="3" t="s">
        <v>154</v>
      </c>
      <c r="L266" s="56"/>
      <c r="M266" s="7" t="s">
        <v>41</v>
      </c>
      <c r="N266" s="7" t="s">
        <v>235</v>
      </c>
      <c r="O266" s="9" t="s">
        <v>92</v>
      </c>
      <c r="P266" s="353" t="s">
        <v>144</v>
      </c>
      <c r="Q266" s="353"/>
      <c r="R266" s="353"/>
      <c r="S266" s="273"/>
      <c r="T266" s="6" t="s">
        <v>282</v>
      </c>
    </row>
    <row r="267" spans="2:25" ht="30.9" customHeight="1" x14ac:dyDescent="0.25">
      <c r="B267" s="14">
        <f t="shared" si="40"/>
        <v>44459</v>
      </c>
      <c r="C267" s="21">
        <v>44459</v>
      </c>
      <c r="D267" s="21"/>
      <c r="E267" s="3" t="s">
        <v>87</v>
      </c>
      <c r="F267" s="55"/>
      <c r="G267" s="213"/>
      <c r="H267" s="213"/>
      <c r="I267" s="213"/>
      <c r="J267" s="213"/>
      <c r="K267" s="3" t="s">
        <v>156</v>
      </c>
      <c r="L267" s="56"/>
      <c r="M267" s="7" t="s">
        <v>33</v>
      </c>
      <c r="N267" s="7" t="s">
        <v>143</v>
      </c>
      <c r="O267" s="9" t="s">
        <v>113</v>
      </c>
      <c r="P267" s="353" t="s">
        <v>144</v>
      </c>
      <c r="Q267" s="353"/>
      <c r="R267" s="353"/>
      <c r="S267" s="273"/>
      <c r="T267" s="6" t="s">
        <v>286</v>
      </c>
    </row>
    <row r="268" spans="2:25" ht="30.9" customHeight="1" x14ac:dyDescent="0.25">
      <c r="B268" s="14">
        <f t="shared" si="40"/>
        <v>44459</v>
      </c>
      <c r="C268" s="21">
        <v>44459</v>
      </c>
      <c r="D268" s="21"/>
      <c r="E268" s="3" t="s">
        <v>87</v>
      </c>
      <c r="F268" s="55"/>
      <c r="G268" s="213"/>
      <c r="H268" s="213"/>
      <c r="I268" s="213"/>
      <c r="J268" s="213"/>
      <c r="K268" s="3" t="s">
        <v>156</v>
      </c>
      <c r="L268" s="56" t="s">
        <v>114</v>
      </c>
      <c r="M268" s="7" t="s">
        <v>41</v>
      </c>
      <c r="N268" s="7" t="s">
        <v>143</v>
      </c>
      <c r="O268" s="9" t="s">
        <v>92</v>
      </c>
      <c r="P268" s="353" t="s">
        <v>144</v>
      </c>
      <c r="Q268" s="353"/>
      <c r="R268" s="353"/>
      <c r="S268" s="273"/>
      <c r="T268" s="6" t="s">
        <v>287</v>
      </c>
    </row>
    <row r="269" spans="2:25" ht="30.9" customHeight="1" x14ac:dyDescent="0.25">
      <c r="B269" s="14">
        <f t="shared" si="40"/>
        <v>44465</v>
      </c>
      <c r="C269" s="21">
        <v>44465</v>
      </c>
      <c r="D269" s="21"/>
      <c r="E269" s="32" t="s">
        <v>193</v>
      </c>
      <c r="F269" s="74"/>
      <c r="G269" s="75"/>
      <c r="H269" s="75"/>
      <c r="I269" s="75"/>
      <c r="J269" s="75"/>
      <c r="K269" s="75" t="s">
        <v>194</v>
      </c>
      <c r="L269" s="56"/>
      <c r="M269" s="259" t="s">
        <v>33</v>
      </c>
      <c r="N269" s="7">
        <v>0.41666666666666669</v>
      </c>
      <c r="O269" s="9" t="s">
        <v>185</v>
      </c>
      <c r="P269" s="353"/>
      <c r="Q269" s="353"/>
      <c r="R269" s="353"/>
      <c r="S269" s="273"/>
    </row>
    <row r="270" spans="2:25" ht="30.9" customHeight="1" x14ac:dyDescent="0.25">
      <c r="B270" s="3"/>
      <c r="C270" s="21"/>
      <c r="D270" s="21"/>
      <c r="E270" s="6"/>
      <c r="F270" s="55"/>
      <c r="G270" s="26"/>
      <c r="H270" s="26"/>
      <c r="I270" s="26"/>
      <c r="J270" s="26"/>
      <c r="K270" s="26"/>
      <c r="L270" s="56"/>
      <c r="M270" s="259"/>
      <c r="P270" s="353"/>
      <c r="Q270" s="353"/>
      <c r="R270" s="353"/>
      <c r="S270" s="273"/>
      <c r="U270" s="263"/>
      <c r="V270" s="263"/>
      <c r="W270" s="263"/>
      <c r="X270" s="263"/>
      <c r="Y270" s="263"/>
    </row>
    <row r="271" spans="2:25" ht="30.9" customHeight="1" x14ac:dyDescent="0.25"/>
    <row r="272" spans="2:25" ht="30.9" customHeight="1" x14ac:dyDescent="0.25"/>
    <row r="273" ht="30.9" customHeight="1" x14ac:dyDescent="0.25"/>
    <row r="274" ht="30.9" customHeight="1" x14ac:dyDescent="0.25"/>
    <row r="275" ht="30.9" customHeight="1" x14ac:dyDescent="0.25"/>
    <row r="276" ht="30.9" customHeight="1" x14ac:dyDescent="0.25"/>
    <row r="277" ht="30.9" customHeight="1" x14ac:dyDescent="0.25"/>
    <row r="278" ht="30.9" customHeight="1" x14ac:dyDescent="0.25"/>
    <row r="279" ht="30.9" customHeight="1" x14ac:dyDescent="0.25"/>
    <row r="280" ht="30.9" customHeight="1" x14ac:dyDescent="0.25"/>
    <row r="281" ht="30.9" customHeight="1" x14ac:dyDescent="0.25"/>
    <row r="282" ht="30.9" customHeight="1" x14ac:dyDescent="0.25"/>
    <row r="283" ht="30.9" customHeight="1" x14ac:dyDescent="0.25"/>
    <row r="284" ht="30.9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</sheetData>
  <sortState xmlns:xlrd2="http://schemas.microsoft.com/office/spreadsheetml/2017/richdata2" ref="C2:H22">
    <sortCondition ref="C2:C22"/>
  </sortState>
  <mergeCells count="127">
    <mergeCell ref="R1:S1"/>
    <mergeCell ref="N3:Q3"/>
    <mergeCell ref="N4:Q4"/>
    <mergeCell ref="N5:Q5"/>
    <mergeCell ref="N6:Q6"/>
    <mergeCell ref="N7:Q7"/>
    <mergeCell ref="N8:Q8"/>
    <mergeCell ref="N9:Q9"/>
    <mergeCell ref="N10:Q10"/>
    <mergeCell ref="O140:P140"/>
    <mergeCell ref="O141:P141"/>
    <mergeCell ref="O142:P142"/>
    <mergeCell ref="O52:P52"/>
    <mergeCell ref="O53:P53"/>
    <mergeCell ref="O143:P143"/>
    <mergeCell ref="O144:P144"/>
    <mergeCell ref="C1:J1"/>
    <mergeCell ref="M1:P1"/>
    <mergeCell ref="N11:Q11"/>
    <mergeCell ref="N12:Q12"/>
    <mergeCell ref="N13:Q13"/>
    <mergeCell ref="N14:Q14"/>
    <mergeCell ref="N15:Q15"/>
    <mergeCell ref="N16:Q16"/>
    <mergeCell ref="N19:Q19"/>
    <mergeCell ref="N20:Q20"/>
    <mergeCell ref="N22:Q22"/>
    <mergeCell ref="N17:Q17"/>
    <mergeCell ref="N18:Q18"/>
    <mergeCell ref="P267:R267"/>
    <mergeCell ref="P247:R247"/>
    <mergeCell ref="P246:R246"/>
    <mergeCell ref="P261:R261"/>
    <mergeCell ref="P249:R249"/>
    <mergeCell ref="P248:R248"/>
    <mergeCell ref="P255:R255"/>
    <mergeCell ref="P256:R256"/>
    <mergeCell ref="P257:R257"/>
    <mergeCell ref="P258:R258"/>
    <mergeCell ref="P230:R230"/>
    <mergeCell ref="P231:R231"/>
    <mergeCell ref="P232:R232"/>
    <mergeCell ref="P235:R235"/>
    <mergeCell ref="P236:R236"/>
    <mergeCell ref="P242:R242"/>
    <mergeCell ref="P270:R270"/>
    <mergeCell ref="P259:R259"/>
    <mergeCell ref="P239:R239"/>
    <mergeCell ref="P240:R240"/>
    <mergeCell ref="P241:R241"/>
    <mergeCell ref="P237:R237"/>
    <mergeCell ref="P238:R238"/>
    <mergeCell ref="P233:R233"/>
    <mergeCell ref="P260:R260"/>
    <mergeCell ref="P263:R263"/>
    <mergeCell ref="P269:R269"/>
    <mergeCell ref="P243:R243"/>
    <mergeCell ref="P244:R244"/>
    <mergeCell ref="P250:R250"/>
    <mergeCell ref="P252:R252"/>
    <mergeCell ref="P268:R268"/>
    <mergeCell ref="P265:R265"/>
    <mergeCell ref="P266:R266"/>
    <mergeCell ref="P225:R225"/>
    <mergeCell ref="P203:R203"/>
    <mergeCell ref="P224:R224"/>
    <mergeCell ref="P211:R211"/>
    <mergeCell ref="P204:R204"/>
    <mergeCell ref="P210:R210"/>
    <mergeCell ref="P184:R184"/>
    <mergeCell ref="P151:R151"/>
    <mergeCell ref="P152:R152"/>
    <mergeCell ref="P153:R153"/>
    <mergeCell ref="P154:R154"/>
    <mergeCell ref="P162:R162"/>
    <mergeCell ref="P177:R177"/>
    <mergeCell ref="P178:R178"/>
    <mergeCell ref="P179:R179"/>
    <mergeCell ref="P183:R183"/>
    <mergeCell ref="A1:B1"/>
    <mergeCell ref="P169:R169"/>
    <mergeCell ref="P165:R165"/>
    <mergeCell ref="P166:R166"/>
    <mergeCell ref="P147:R147"/>
    <mergeCell ref="P150:R150"/>
    <mergeCell ref="P159:R159"/>
    <mergeCell ref="P161:R161"/>
    <mergeCell ref="P158:R158"/>
    <mergeCell ref="P160:R160"/>
    <mergeCell ref="P167:R167"/>
    <mergeCell ref="F85:G85"/>
    <mergeCell ref="F86:G86"/>
    <mergeCell ref="F87:G87"/>
    <mergeCell ref="F76:G76"/>
    <mergeCell ref="F77:G77"/>
    <mergeCell ref="F78:G78"/>
    <mergeCell ref="F79:G79"/>
    <mergeCell ref="F80:G80"/>
    <mergeCell ref="F82:G82"/>
    <mergeCell ref="F81:G81"/>
    <mergeCell ref="F83:G83"/>
    <mergeCell ref="F84:G84"/>
    <mergeCell ref="O139:P139"/>
    <mergeCell ref="P228:R228"/>
    <mergeCell ref="P229:R229"/>
    <mergeCell ref="P168:R168"/>
    <mergeCell ref="P194:R194"/>
    <mergeCell ref="P201:R201"/>
    <mergeCell ref="P219:R219"/>
    <mergeCell ref="P220:R220"/>
    <mergeCell ref="P221:R221"/>
    <mergeCell ref="P222:R222"/>
    <mergeCell ref="P193:R193"/>
    <mergeCell ref="P207:R207"/>
    <mergeCell ref="P208:R208"/>
    <mergeCell ref="P227:R227"/>
    <mergeCell ref="P174:R174"/>
    <mergeCell ref="P202:R202"/>
    <mergeCell ref="P176:R176"/>
    <mergeCell ref="P173:R173"/>
    <mergeCell ref="P170:R170"/>
    <mergeCell ref="P175:R175"/>
    <mergeCell ref="P182:R182"/>
    <mergeCell ref="P181:R181"/>
    <mergeCell ref="P191:R191"/>
    <mergeCell ref="P192:R192"/>
    <mergeCell ref="P226:R226"/>
  </mergeCells>
  <phoneticPr fontId="0" type="noConversion"/>
  <printOptions horizontalCentered="1" gridLines="1"/>
  <pageMargins left="0.19685039370078741" right="0.19685039370078741" top="0.39370078740157483" bottom="0.39370078740157483" header="0" footer="0.19685039370078741"/>
  <pageSetup paperSize="9" scale="25" fitToHeight="10" orientation="landscape" errors="blank" r:id="rId1"/>
  <headerFooter>
    <oddFooter>&amp;L&amp;"Consolas,Fett"&amp;24&amp;U&amp;KC00000Stand: 11.12.2021&amp;C&amp;"Consolas,Fett"&amp;24&amp;U&amp;KC00000Zur Kenntnis genommen ÖSKB: xx.xx.2021&amp;R&amp;"Consolas,Fett"&amp;24&amp;U&amp;KC00000Seite &amp;P von &amp;N</oddFooter>
  </headerFooter>
  <rowBreaks count="4" manualBreakCount="4">
    <brk id="23" max="16383" man="1"/>
    <brk id="88" max="16383" man="1"/>
    <brk id="145" max="16383" man="1"/>
    <brk id="207" max="16383" man="1"/>
  </rowBreaks>
  <ignoredErrors>
    <ignoredError sqref="O271:O654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Jahresplan_2021-22</vt:lpstr>
      <vt:lpstr>Einzelbewerbe</vt:lpstr>
      <vt:lpstr>Einzelbewerbe!Druckbereich</vt:lpstr>
      <vt:lpstr>'Jahresplan_2021-22'!Druckbereich</vt:lpstr>
      <vt:lpstr>'Jahresplan_2021-22'!Drucktitel</vt:lpstr>
    </vt:vector>
  </TitlesOfParts>
  <Manager>Krenner Kurt</Manager>
  <Company>LVWB29(Landesverband Wien Bowling)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2021/2022</dc:title>
  <dc:subject>JSPP21_22</dc:subject>
  <dc:creator>Söllner Christian;Krenner Kurt</dc:creator>
  <cp:keywords/>
  <dc:description/>
  <cp:lastModifiedBy>Kurt Krenner</cp:lastModifiedBy>
  <cp:revision/>
  <cp:lastPrinted>2021-12-11T21:48:07Z</cp:lastPrinted>
  <dcterms:created xsi:type="dcterms:W3CDTF">2005-08-02T16:54:46Z</dcterms:created>
  <dcterms:modified xsi:type="dcterms:W3CDTF">2021-12-11T21:53:56Z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